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3"/>
  </bookViews>
  <sheets>
    <sheet name="请假统计" sheetId="1" r:id="rId1"/>
    <sheet name="请假汇总" sheetId="2" r:id="rId2"/>
    <sheet name="扣钱统计" sheetId="3" r:id="rId3"/>
    <sheet name="扣款规定" sheetId="4" r:id="rId4"/>
  </sheets>
  <definedNames>
    <definedName name="_xlnm._FilterDatabase" localSheetId="1" hidden="1">请假汇总!$A$1:$I$63</definedName>
    <definedName name="_xlnm._FilterDatabase" localSheetId="0" hidden="1">请假统计!$A$1:$F$106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<sst xmlns="http://schemas.openxmlformats.org/spreadsheetml/2006/main" count="592" uniqueCount="202">
  <si>
    <t>2023-2024学年上期请假统计（2023.8.31-2024.1.26）</t>
  </si>
  <si>
    <t>姓名</t>
  </si>
  <si>
    <t>请假时间</t>
  </si>
  <si>
    <t>请假类别</t>
  </si>
  <si>
    <t>请假天数</t>
  </si>
  <si>
    <t>审批人</t>
  </si>
  <si>
    <t>备注</t>
  </si>
  <si>
    <t>车梦德</t>
  </si>
  <si>
    <t>2023.12.22-12.23</t>
  </si>
  <si>
    <t>事假</t>
  </si>
  <si>
    <t>李树海</t>
  </si>
  <si>
    <t>陈国萍</t>
  </si>
  <si>
    <t>2023.8.31-9.4</t>
  </si>
  <si>
    <t>病假</t>
  </si>
  <si>
    <t>欧禹良</t>
  </si>
  <si>
    <t>2023.9.5-9.9</t>
  </si>
  <si>
    <t>住院病假</t>
  </si>
  <si>
    <t>2023.10.16-10.18</t>
  </si>
  <si>
    <t>2023.11.22</t>
  </si>
  <si>
    <t>2024.1.21-1.26</t>
  </si>
  <si>
    <t xml:space="preserve">事假 </t>
  </si>
  <si>
    <t>陈文惠</t>
  </si>
  <si>
    <t>2023.12.25-12.26</t>
  </si>
  <si>
    <t>崔萌</t>
  </si>
  <si>
    <t>2023.12.1-12.2</t>
  </si>
  <si>
    <t>未写假条</t>
  </si>
  <si>
    <t>20231.12.23</t>
  </si>
  <si>
    <t>旦珠拉初</t>
  </si>
  <si>
    <t>2023.11.9-11.13</t>
  </si>
  <si>
    <t>2023.11.22-11.23</t>
  </si>
  <si>
    <t>2024.1.8-1.12</t>
  </si>
  <si>
    <t>婚假</t>
  </si>
  <si>
    <t>邓琪</t>
  </si>
  <si>
    <t>2023.12.6-12.7</t>
  </si>
  <si>
    <t xml:space="preserve">  </t>
  </si>
  <si>
    <t>邓倩</t>
  </si>
  <si>
    <t>2023.9.20-9.21</t>
  </si>
  <si>
    <t>2023.10.13</t>
  </si>
  <si>
    <t>2023.12.13下午-12.14</t>
  </si>
  <si>
    <t>邓彤</t>
  </si>
  <si>
    <t>2023.11.16-11.17上午</t>
  </si>
  <si>
    <t>2023.12.21</t>
  </si>
  <si>
    <t>杜基次尔</t>
  </si>
  <si>
    <t>2023.11.3-11.4</t>
  </si>
  <si>
    <t>2022.12.2-12.4</t>
  </si>
  <si>
    <t>2022.12.7下午-12.9</t>
  </si>
  <si>
    <t>2024.1.7下午-1.8上午</t>
  </si>
  <si>
    <t>未交相关材料</t>
  </si>
  <si>
    <t>方帮林</t>
  </si>
  <si>
    <t>2024.1.10-1.12</t>
  </si>
  <si>
    <t>高贵勇</t>
  </si>
  <si>
    <t>2023.12.21晚上-12.23</t>
  </si>
  <si>
    <t>格绒燚西</t>
  </si>
  <si>
    <t>2023.11.22-12.2</t>
  </si>
  <si>
    <t>丧假</t>
  </si>
  <si>
    <t>胡东缘</t>
  </si>
  <si>
    <t>2023.12.27-12.29</t>
  </si>
  <si>
    <t>胡付松</t>
  </si>
  <si>
    <t>2023.11.30</t>
  </si>
  <si>
    <t>胡慧芳</t>
  </si>
  <si>
    <t>2023.9.22-9.23</t>
  </si>
  <si>
    <t>2024.1.7下午</t>
  </si>
  <si>
    <t>胡建英</t>
  </si>
  <si>
    <t>2024.1.6-1.8</t>
  </si>
  <si>
    <t>2024.1.23-1.24</t>
  </si>
  <si>
    <t>胡伟杰</t>
  </si>
  <si>
    <t>2023.12.28</t>
  </si>
  <si>
    <t>2024.1.16-1.20</t>
  </si>
  <si>
    <t>纪春权</t>
  </si>
  <si>
    <t>2023.9.11下午-9.16</t>
  </si>
  <si>
    <t>2024.1.2-1.4</t>
  </si>
  <si>
    <t>甲阿祝玛</t>
  </si>
  <si>
    <t>2023.11.23-11.25</t>
  </si>
  <si>
    <t>降初里</t>
  </si>
  <si>
    <t>2023.10.16-10.19</t>
  </si>
  <si>
    <t>解超燕</t>
  </si>
  <si>
    <t>2024.1.12-1.13</t>
  </si>
  <si>
    <t>金贵</t>
  </si>
  <si>
    <t>2023.12.9</t>
  </si>
  <si>
    <t>喇菊</t>
  </si>
  <si>
    <t>2023.12.18-12.20</t>
  </si>
  <si>
    <t>2024.1.25-1.26</t>
  </si>
  <si>
    <t>兰阿布</t>
  </si>
  <si>
    <t>2023.10.23-10.24</t>
  </si>
  <si>
    <t>2023.11.28下午</t>
  </si>
  <si>
    <t>2024.1.15-1.17上午</t>
  </si>
  <si>
    <t>2024.1.19下午-1.23上午</t>
  </si>
  <si>
    <t>李荣鑫</t>
  </si>
  <si>
    <t>2023.12.18-12.23上午</t>
  </si>
  <si>
    <t>2023.12.14-12.16</t>
  </si>
  <si>
    <t>未提供病假材料</t>
  </si>
  <si>
    <t>李希</t>
  </si>
  <si>
    <t>2023.12.28-12.30</t>
  </si>
  <si>
    <t>李永会</t>
  </si>
  <si>
    <t>2024.1.19</t>
  </si>
  <si>
    <t>立日木里</t>
  </si>
  <si>
    <t>2024.1.10</t>
  </si>
  <si>
    <t>廖云虹</t>
  </si>
  <si>
    <t>2023.12.18-12.19</t>
  </si>
  <si>
    <t>刘厚江</t>
  </si>
  <si>
    <t>2023.10.30-11.2</t>
  </si>
  <si>
    <t>卢祥</t>
  </si>
  <si>
    <t>2023.11.15下午-2023.11.18</t>
  </si>
  <si>
    <t>卢银楷</t>
  </si>
  <si>
    <t>2023.10.27-10.28</t>
  </si>
  <si>
    <t>2023.11.24-11.25</t>
  </si>
  <si>
    <t>2024.1.2-1.3</t>
  </si>
  <si>
    <t>鲁绒旦友</t>
  </si>
  <si>
    <t>2023.10.23</t>
  </si>
  <si>
    <t>吕开绒</t>
  </si>
  <si>
    <t>2023.12.6-12.12</t>
  </si>
  <si>
    <t>马俊</t>
  </si>
  <si>
    <t>2023.9.27-9.29</t>
  </si>
  <si>
    <t>2023.11.20-11.22</t>
  </si>
  <si>
    <t>2023.10.16</t>
  </si>
  <si>
    <t>2023.12.8-12.11</t>
  </si>
  <si>
    <t>2024.1.10-1.26</t>
  </si>
  <si>
    <t>护理假</t>
  </si>
  <si>
    <t>马磊</t>
  </si>
  <si>
    <t>马巫各</t>
  </si>
  <si>
    <t>2023.12.25下午-12.27</t>
  </si>
  <si>
    <t>潘勇</t>
  </si>
  <si>
    <t>2023.12.11上午</t>
  </si>
  <si>
    <t>2023.12.28-12.29</t>
  </si>
  <si>
    <t>彭桦</t>
  </si>
  <si>
    <t>2023.9.11下午-9.15</t>
  </si>
  <si>
    <t>2023.9.16-9.27</t>
  </si>
  <si>
    <t>计划生育假</t>
  </si>
  <si>
    <t>群群</t>
  </si>
  <si>
    <t>仁青拉初食堂</t>
  </si>
  <si>
    <t>2023.8.31-9.7</t>
  </si>
  <si>
    <t>仁青拉初政治</t>
  </si>
  <si>
    <t>2024.1.15</t>
  </si>
  <si>
    <t>申海冰</t>
  </si>
  <si>
    <t>2023.11.6-11.7</t>
  </si>
  <si>
    <t>石敏</t>
  </si>
  <si>
    <t>2023.12.12下午-12.14</t>
  </si>
  <si>
    <t>王德兵</t>
  </si>
  <si>
    <t>2023.12.9-12.12</t>
  </si>
  <si>
    <t>吴文艺</t>
  </si>
  <si>
    <t>2023.10.28-11.8</t>
  </si>
  <si>
    <t>肖秀秀</t>
  </si>
  <si>
    <t>徐万雄</t>
  </si>
  <si>
    <t>2023.12.11-12.12</t>
  </si>
  <si>
    <t>姚方淑</t>
  </si>
  <si>
    <t>2023.10.27下午-10.28</t>
  </si>
  <si>
    <t>2023.12.21-12.23</t>
  </si>
  <si>
    <t>叶屏</t>
  </si>
  <si>
    <t>2023.9.9上午</t>
  </si>
  <si>
    <t>2023.12.30-12.25</t>
  </si>
  <si>
    <t>实际5天，学校领导关心考虑，记为10天</t>
  </si>
  <si>
    <t>2023.12.4-1.26</t>
  </si>
  <si>
    <t>共计请假53天，除掉10天后，剩余43天；</t>
  </si>
  <si>
    <t>叶仁群</t>
  </si>
  <si>
    <t>2023.11.6-11.9</t>
  </si>
  <si>
    <t>2024.1.15-1.19</t>
  </si>
  <si>
    <t>尤顺芝</t>
  </si>
  <si>
    <t>2024.1.18-1.21</t>
  </si>
  <si>
    <t>岳子琦</t>
  </si>
  <si>
    <t>2023.12.14-12.15</t>
  </si>
  <si>
    <t>扎西旦珠</t>
  </si>
  <si>
    <t>2023.11.25-11.26</t>
  </si>
  <si>
    <t>2024.1.2-1.5</t>
  </si>
  <si>
    <t>张福琴</t>
  </si>
  <si>
    <t>2023.11.28-11.30</t>
  </si>
  <si>
    <t>2024.1.13</t>
  </si>
  <si>
    <t>产检</t>
  </si>
  <si>
    <t>张斯杰</t>
  </si>
  <si>
    <t>赵顺诚</t>
  </si>
  <si>
    <t>2023.11.30-12.2</t>
  </si>
  <si>
    <t>赵云川</t>
  </si>
  <si>
    <t>2023.11.9-11.10</t>
  </si>
  <si>
    <t>周峰</t>
  </si>
  <si>
    <t>2023.9.16-9.18</t>
  </si>
  <si>
    <t>2023.11.2-11.4</t>
  </si>
  <si>
    <t>朱恩凡</t>
  </si>
  <si>
    <t>2024.1.22-1.26</t>
  </si>
  <si>
    <t>木里中学2023--2024学年度（上）高中部病事假统计公示</t>
  </si>
  <si>
    <t>木里中学2023--2024学年度（上）高中部病事假统计公示（扣钱统计）</t>
  </si>
  <si>
    <t>考勤扣钱</t>
  </si>
  <si>
    <t>法定假日未休完补贴</t>
  </si>
  <si>
    <t>3+6</t>
  </si>
  <si>
    <t>2+1</t>
  </si>
  <si>
    <t>5+2</t>
  </si>
  <si>
    <t>2+1+1.5</t>
  </si>
  <si>
    <t>1+1.5</t>
  </si>
  <si>
    <t>1+2</t>
  </si>
  <si>
    <t>2+2+0.5</t>
  </si>
  <si>
    <t>3+2</t>
  </si>
  <si>
    <t>5.5+3</t>
  </si>
  <si>
    <t>2+0.5+2.5+4</t>
  </si>
  <si>
    <t>2+2+2</t>
  </si>
  <si>
    <t>3+3+1+4</t>
  </si>
  <si>
    <t>1.5+1</t>
  </si>
  <si>
    <t>0.5+2</t>
  </si>
  <si>
    <t>1.5+3</t>
  </si>
  <si>
    <t>2+4</t>
  </si>
  <si>
    <t>2+2</t>
  </si>
  <si>
    <t>3+3</t>
  </si>
  <si>
    <t>次儿祝玛</t>
  </si>
  <si>
    <t>2023-2024下期婚假补1天</t>
  </si>
  <si>
    <t>2023-2024下期护理假补8天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</si>
</sst>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609600</xdr:colOff>
      <xdr:row>42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724400" cy="720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15</xdr:col>
      <xdr:colOff>95250</xdr:colOff>
      <xdr:row>41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171450"/>
          <a:ext cx="4895850" cy="6858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zoomScale="110" zoomScaleNormal="110" workbookViewId="0">
      <pane ySplit="2" topLeftCell="A3" activePane="bottomLeft" state="frozen"/>
      <selection/>
      <selection pane="bottomLeft" activeCell="D8" sqref="D8"/>
    </sheetView>
  </sheetViews>
  <sheetFormatPr defaultColWidth="9" defaultRowHeight="13.5" outlineLevelCol="5"/>
  <cols>
    <col min="1" max="1" width="14.425" customWidth="1"/>
    <col min="2" max="2" width="27.3833333333333" customWidth="1"/>
    <col min="3" max="3" width="14.425" customWidth="1"/>
    <col min="4" max="4" width="12.4916666666667" customWidth="1"/>
    <col min="5" max="5" width="11.025" customWidth="1"/>
    <col min="6" max="6" width="15.9083333333333" customWidth="1"/>
  </cols>
  <sheetData>
    <row r="1" ht="25.5" spans="1:6">
      <c r="A1" s="25" t="s">
        <v>0</v>
      </c>
      <c r="B1" s="25"/>
      <c r="C1" s="25"/>
      <c r="D1" s="25"/>
      <c r="E1" s="25"/>
      <c r="F1" s="25"/>
    </row>
    <row r="2" ht="18.75" spans="1:6">
      <c r="A2" s="26" t="s">
        <v>1</v>
      </c>
      <c r="B2" s="27" t="s">
        <v>2</v>
      </c>
      <c r="C2" s="26" t="s">
        <v>3</v>
      </c>
      <c r="D2" s="26" t="s">
        <v>4</v>
      </c>
      <c r="E2" s="26" t="s">
        <v>5</v>
      </c>
      <c r="F2" s="28" t="s">
        <v>6</v>
      </c>
    </row>
    <row r="3" ht="18.75" spans="1:6">
      <c r="A3" s="17" t="s">
        <v>7</v>
      </c>
      <c r="B3" s="17" t="s">
        <v>8</v>
      </c>
      <c r="C3" s="17" t="s">
        <v>9</v>
      </c>
      <c r="D3" s="17">
        <v>2</v>
      </c>
      <c r="E3" s="17" t="s">
        <v>10</v>
      </c>
      <c r="F3" s="17"/>
    </row>
    <row r="4" ht="18.75" spans="1:6">
      <c r="A4" s="17" t="s">
        <v>11</v>
      </c>
      <c r="B4" s="17" t="s">
        <v>12</v>
      </c>
      <c r="C4" s="17" t="s">
        <v>13</v>
      </c>
      <c r="D4" s="17">
        <v>5</v>
      </c>
      <c r="E4" s="17" t="s">
        <v>14</v>
      </c>
      <c r="F4" s="17"/>
    </row>
    <row r="5" ht="18.75" spans="1:6">
      <c r="A5" s="17" t="s">
        <v>11</v>
      </c>
      <c r="B5" s="17" t="s">
        <v>15</v>
      </c>
      <c r="C5" s="17" t="s">
        <v>16</v>
      </c>
      <c r="D5" s="17">
        <v>5</v>
      </c>
      <c r="E5" s="17" t="s">
        <v>14</v>
      </c>
      <c r="F5" s="17"/>
    </row>
    <row r="6" ht="18.75" spans="1:6">
      <c r="A6" s="17" t="s">
        <v>11</v>
      </c>
      <c r="B6" s="17" t="s">
        <v>17</v>
      </c>
      <c r="C6" s="17" t="s">
        <v>9</v>
      </c>
      <c r="D6" s="17">
        <v>3</v>
      </c>
      <c r="E6" s="17" t="s">
        <v>10</v>
      </c>
      <c r="F6" s="17"/>
    </row>
    <row r="7" ht="18.75" spans="1:6">
      <c r="A7" s="17" t="s">
        <v>11</v>
      </c>
      <c r="B7" s="17" t="s">
        <v>18</v>
      </c>
      <c r="C7" s="17" t="s">
        <v>16</v>
      </c>
      <c r="D7" s="17">
        <v>1</v>
      </c>
      <c r="E7" s="17" t="s">
        <v>14</v>
      </c>
      <c r="F7" s="17"/>
    </row>
    <row r="8" ht="18.75" spans="1:6">
      <c r="A8" s="17" t="s">
        <v>11</v>
      </c>
      <c r="B8" s="17" t="s">
        <v>19</v>
      </c>
      <c r="C8" s="17" t="s">
        <v>20</v>
      </c>
      <c r="D8" s="17">
        <v>6</v>
      </c>
      <c r="E8" s="17" t="s">
        <v>14</v>
      </c>
      <c r="F8" s="17"/>
    </row>
    <row r="9" ht="18.75" spans="1:6">
      <c r="A9" s="17" t="s">
        <v>21</v>
      </c>
      <c r="B9" s="17" t="s">
        <v>22</v>
      </c>
      <c r="C9" s="17" t="s">
        <v>13</v>
      </c>
      <c r="D9" s="17">
        <v>2</v>
      </c>
      <c r="E9" s="17" t="s">
        <v>14</v>
      </c>
      <c r="F9" s="17"/>
    </row>
    <row r="10" ht="18.75" spans="1:6">
      <c r="A10" s="17" t="s">
        <v>23</v>
      </c>
      <c r="B10" s="17" t="s">
        <v>24</v>
      </c>
      <c r="C10" s="17" t="s">
        <v>9</v>
      </c>
      <c r="D10" s="17">
        <v>2</v>
      </c>
      <c r="E10" s="17"/>
      <c r="F10" s="17" t="s">
        <v>25</v>
      </c>
    </row>
    <row r="11" ht="18.75" spans="1:6">
      <c r="A11" s="17" t="s">
        <v>23</v>
      </c>
      <c r="B11" s="17" t="s">
        <v>26</v>
      </c>
      <c r="C11" s="17" t="s">
        <v>9</v>
      </c>
      <c r="D11" s="17">
        <v>1</v>
      </c>
      <c r="E11" s="17" t="s">
        <v>10</v>
      </c>
      <c r="F11" s="17"/>
    </row>
    <row r="12" ht="18.75" spans="1:6">
      <c r="A12" s="17" t="s">
        <v>27</v>
      </c>
      <c r="B12" s="17" t="s">
        <v>28</v>
      </c>
      <c r="C12" s="17" t="s">
        <v>9</v>
      </c>
      <c r="D12" s="17">
        <v>5</v>
      </c>
      <c r="E12" s="17" t="s">
        <v>14</v>
      </c>
      <c r="F12" s="17"/>
    </row>
    <row r="13" ht="18.75" spans="1:6">
      <c r="A13" s="17" t="s">
        <v>27</v>
      </c>
      <c r="B13" s="17" t="s">
        <v>29</v>
      </c>
      <c r="C13" s="17" t="s">
        <v>9</v>
      </c>
      <c r="D13" s="17">
        <v>2</v>
      </c>
      <c r="E13" s="17" t="s">
        <v>10</v>
      </c>
      <c r="F13" s="17"/>
    </row>
    <row r="14" ht="18.75" spans="1:6">
      <c r="A14" s="17" t="s">
        <v>27</v>
      </c>
      <c r="B14" s="17" t="s">
        <v>30</v>
      </c>
      <c r="C14" s="17" t="s">
        <v>31</v>
      </c>
      <c r="D14" s="17">
        <v>5</v>
      </c>
      <c r="E14" s="17" t="s">
        <v>14</v>
      </c>
      <c r="F14" s="17"/>
    </row>
    <row r="15" ht="18.75" spans="1:6">
      <c r="A15" s="17" t="s">
        <v>32</v>
      </c>
      <c r="B15" s="17" t="s">
        <v>33</v>
      </c>
      <c r="C15" s="17" t="s">
        <v>13</v>
      </c>
      <c r="D15" s="17">
        <v>2</v>
      </c>
      <c r="E15" s="17" t="s">
        <v>10</v>
      </c>
      <c r="F15" s="17" t="s">
        <v>34</v>
      </c>
    </row>
    <row r="16" ht="18.75" spans="1:6">
      <c r="A16" s="17" t="s">
        <v>35</v>
      </c>
      <c r="B16" s="17" t="s">
        <v>36</v>
      </c>
      <c r="C16" s="17" t="s">
        <v>9</v>
      </c>
      <c r="D16" s="17">
        <v>2</v>
      </c>
      <c r="E16" s="17" t="s">
        <v>10</v>
      </c>
      <c r="F16" s="17"/>
    </row>
    <row r="17" ht="18.75" spans="1:6">
      <c r="A17" s="17" t="s">
        <v>35</v>
      </c>
      <c r="B17" s="17" t="s">
        <v>37</v>
      </c>
      <c r="C17" s="17" t="s">
        <v>9</v>
      </c>
      <c r="D17" s="17">
        <v>1</v>
      </c>
      <c r="E17" s="17" t="s">
        <v>10</v>
      </c>
      <c r="F17" s="17"/>
    </row>
    <row r="18" ht="18.75" spans="1:6">
      <c r="A18" s="17" t="s">
        <v>35</v>
      </c>
      <c r="B18" s="17" t="s">
        <v>38</v>
      </c>
      <c r="C18" s="17" t="s">
        <v>9</v>
      </c>
      <c r="D18" s="17">
        <v>1.5</v>
      </c>
      <c r="E18" s="17" t="s">
        <v>10</v>
      </c>
      <c r="F18" s="17"/>
    </row>
    <row r="19" ht="18.75" spans="1:6">
      <c r="A19" s="17" t="s">
        <v>39</v>
      </c>
      <c r="B19" s="17" t="s">
        <v>40</v>
      </c>
      <c r="C19" s="17" t="s">
        <v>9</v>
      </c>
      <c r="D19" s="17">
        <v>1.5</v>
      </c>
      <c r="E19" s="17" t="s">
        <v>10</v>
      </c>
      <c r="F19" s="17"/>
    </row>
    <row r="20" ht="18.75" spans="1:6">
      <c r="A20" s="17" t="s">
        <v>39</v>
      </c>
      <c r="B20" s="17" t="s">
        <v>41</v>
      </c>
      <c r="C20" s="17" t="s">
        <v>9</v>
      </c>
      <c r="D20" s="17">
        <v>1</v>
      </c>
      <c r="E20" s="17" t="s">
        <v>10</v>
      </c>
      <c r="F20" s="17"/>
    </row>
    <row r="21" ht="18.75" spans="1:6">
      <c r="A21" s="17" t="s">
        <v>42</v>
      </c>
      <c r="B21" s="17" t="s">
        <v>43</v>
      </c>
      <c r="C21" s="17" t="s">
        <v>9</v>
      </c>
      <c r="D21" s="17">
        <v>2</v>
      </c>
      <c r="E21" s="17" t="s">
        <v>10</v>
      </c>
      <c r="F21" s="17"/>
    </row>
    <row r="22" ht="18.75" spans="1:6">
      <c r="A22" s="17" t="s">
        <v>42</v>
      </c>
      <c r="B22" s="17" t="s">
        <v>44</v>
      </c>
      <c r="C22" s="17" t="s">
        <v>31</v>
      </c>
      <c r="D22" s="17">
        <v>3</v>
      </c>
      <c r="E22" s="17" t="s">
        <v>10</v>
      </c>
      <c r="F22" s="17"/>
    </row>
    <row r="23" ht="18.75" spans="1:6">
      <c r="A23" s="17" t="s">
        <v>42</v>
      </c>
      <c r="B23" s="17" t="s">
        <v>45</v>
      </c>
      <c r="C23" s="17" t="s">
        <v>31</v>
      </c>
      <c r="D23" s="17">
        <v>2.5</v>
      </c>
      <c r="E23" s="17" t="s">
        <v>10</v>
      </c>
      <c r="F23" s="17"/>
    </row>
    <row r="24" ht="18.75" spans="1:6">
      <c r="A24" s="17" t="s">
        <v>42</v>
      </c>
      <c r="B24" s="17" t="s">
        <v>46</v>
      </c>
      <c r="C24" s="17" t="s">
        <v>9</v>
      </c>
      <c r="D24" s="17">
        <v>1</v>
      </c>
      <c r="E24" s="17" t="s">
        <v>14</v>
      </c>
      <c r="F24" s="17" t="s">
        <v>47</v>
      </c>
    </row>
    <row r="25" ht="18.75" spans="1:6">
      <c r="A25" s="17" t="s">
        <v>48</v>
      </c>
      <c r="B25" s="17" t="s">
        <v>49</v>
      </c>
      <c r="C25" s="17" t="s">
        <v>13</v>
      </c>
      <c r="D25" s="17">
        <v>3</v>
      </c>
      <c r="E25" s="17" t="s">
        <v>10</v>
      </c>
      <c r="F25" s="17"/>
    </row>
    <row r="26" ht="18.75" spans="1:6">
      <c r="A26" s="17" t="s">
        <v>50</v>
      </c>
      <c r="B26" s="17" t="s">
        <v>51</v>
      </c>
      <c r="C26" s="17" t="s">
        <v>9</v>
      </c>
      <c r="D26" s="17">
        <v>2.5</v>
      </c>
      <c r="E26" s="17" t="s">
        <v>10</v>
      </c>
      <c r="F26" s="17"/>
    </row>
    <row r="27" ht="18.75" spans="1:6">
      <c r="A27" s="17" t="s">
        <v>52</v>
      </c>
      <c r="B27" s="17" t="s">
        <v>53</v>
      </c>
      <c r="C27" s="17" t="s">
        <v>54</v>
      </c>
      <c r="D27" s="17">
        <v>7</v>
      </c>
      <c r="E27" s="17"/>
      <c r="F27" s="17"/>
    </row>
    <row r="28" ht="18.75" spans="1:6">
      <c r="A28" s="17" t="s">
        <v>55</v>
      </c>
      <c r="B28" s="17" t="s">
        <v>56</v>
      </c>
      <c r="C28" s="17" t="s">
        <v>13</v>
      </c>
      <c r="D28" s="17">
        <v>3</v>
      </c>
      <c r="E28" s="17" t="s">
        <v>10</v>
      </c>
      <c r="F28" s="17"/>
    </row>
    <row r="29" ht="18.75" spans="1:6">
      <c r="A29" s="17" t="s">
        <v>57</v>
      </c>
      <c r="B29" s="17" t="s">
        <v>58</v>
      </c>
      <c r="C29" s="17" t="s">
        <v>9</v>
      </c>
      <c r="D29" s="17">
        <v>1</v>
      </c>
      <c r="E29" s="17" t="s">
        <v>10</v>
      </c>
      <c r="F29" s="17"/>
    </row>
    <row r="30" s="22" customFormat="1" ht="18.75" spans="1:6">
      <c r="A30" s="17" t="s">
        <v>57</v>
      </c>
      <c r="B30" s="17" t="s">
        <v>22</v>
      </c>
      <c r="C30" s="17" t="s">
        <v>9</v>
      </c>
      <c r="D30" s="17">
        <v>2</v>
      </c>
      <c r="E30" s="17" t="s">
        <v>14</v>
      </c>
      <c r="F30" s="17"/>
    </row>
    <row r="31" ht="18.75" spans="1:6">
      <c r="A31" s="17" t="s">
        <v>59</v>
      </c>
      <c r="B31" s="17" t="s">
        <v>60</v>
      </c>
      <c r="C31" s="17" t="s">
        <v>9</v>
      </c>
      <c r="D31" s="17">
        <v>2</v>
      </c>
      <c r="E31" s="17" t="s">
        <v>10</v>
      </c>
      <c r="F31" s="17"/>
    </row>
    <row r="32" s="23" customFormat="1" ht="18.75" spans="1:6">
      <c r="A32" s="17" t="s">
        <v>59</v>
      </c>
      <c r="B32" s="17" t="s">
        <v>22</v>
      </c>
      <c r="C32" s="17" t="s">
        <v>9</v>
      </c>
      <c r="D32" s="17">
        <v>2</v>
      </c>
      <c r="E32" s="17" t="s">
        <v>10</v>
      </c>
      <c r="F32" s="17"/>
    </row>
    <row r="33" ht="18.75" spans="1:6">
      <c r="A33" s="17" t="s">
        <v>59</v>
      </c>
      <c r="B33" s="17" t="s">
        <v>61</v>
      </c>
      <c r="C33" s="17" t="s">
        <v>9</v>
      </c>
      <c r="D33" s="17">
        <v>0.5</v>
      </c>
      <c r="E33" s="17" t="s">
        <v>10</v>
      </c>
      <c r="F33" s="17"/>
    </row>
    <row r="34" ht="18.75" spans="1:6">
      <c r="A34" s="17" t="s">
        <v>62</v>
      </c>
      <c r="B34" s="17" t="s">
        <v>63</v>
      </c>
      <c r="C34" s="17" t="s">
        <v>13</v>
      </c>
      <c r="D34" s="17">
        <v>3</v>
      </c>
      <c r="E34" s="17" t="s">
        <v>10</v>
      </c>
      <c r="F34" s="17"/>
    </row>
    <row r="35" ht="18.75" spans="1:6">
      <c r="A35" s="17" t="s">
        <v>62</v>
      </c>
      <c r="B35" s="17" t="s">
        <v>64</v>
      </c>
      <c r="C35" s="17" t="s">
        <v>13</v>
      </c>
      <c r="D35" s="17">
        <v>2</v>
      </c>
      <c r="E35" s="17" t="s">
        <v>10</v>
      </c>
      <c r="F35" s="17"/>
    </row>
    <row r="36" ht="18.75" spans="1:6">
      <c r="A36" s="17" t="s">
        <v>65</v>
      </c>
      <c r="B36" s="17" t="s">
        <v>66</v>
      </c>
      <c r="C36" s="17" t="s">
        <v>13</v>
      </c>
      <c r="D36" s="17">
        <v>1</v>
      </c>
      <c r="E36" s="17" t="s">
        <v>10</v>
      </c>
      <c r="F36" s="17"/>
    </row>
    <row r="37" s="24" customFormat="1" ht="18.75" spans="1:6">
      <c r="A37" s="17" t="s">
        <v>65</v>
      </c>
      <c r="B37" s="17" t="s">
        <v>67</v>
      </c>
      <c r="C37" s="17" t="s">
        <v>31</v>
      </c>
      <c r="D37" s="17">
        <v>5</v>
      </c>
      <c r="E37" s="17" t="s">
        <v>14</v>
      </c>
      <c r="F37" s="17"/>
    </row>
    <row r="38" ht="18.75" spans="1:6">
      <c r="A38" s="17" t="s">
        <v>68</v>
      </c>
      <c r="B38" s="17" t="s">
        <v>69</v>
      </c>
      <c r="C38" s="17" t="s">
        <v>9</v>
      </c>
      <c r="D38" s="17">
        <v>5.5</v>
      </c>
      <c r="E38" s="17" t="s">
        <v>14</v>
      </c>
      <c r="F38" s="17"/>
    </row>
    <row r="39" ht="18.75" spans="1:6">
      <c r="A39" s="17" t="s">
        <v>68</v>
      </c>
      <c r="B39" s="17" t="s">
        <v>70</v>
      </c>
      <c r="C39" s="17" t="s">
        <v>9</v>
      </c>
      <c r="D39" s="17">
        <v>3</v>
      </c>
      <c r="E39" s="17" t="s">
        <v>14</v>
      </c>
      <c r="F39" s="17"/>
    </row>
    <row r="40" ht="18.75" spans="1:6">
      <c r="A40" s="17" t="s">
        <v>71</v>
      </c>
      <c r="B40" s="17" t="s">
        <v>72</v>
      </c>
      <c r="C40" s="17" t="s">
        <v>9</v>
      </c>
      <c r="D40" s="17">
        <v>3</v>
      </c>
      <c r="E40" s="17" t="s">
        <v>10</v>
      </c>
      <c r="F40" s="17"/>
    </row>
    <row r="41" ht="18.75" spans="1:6">
      <c r="A41" s="17" t="s">
        <v>73</v>
      </c>
      <c r="B41" s="17" t="s">
        <v>74</v>
      </c>
      <c r="C41" s="17" t="s">
        <v>31</v>
      </c>
      <c r="D41" s="17">
        <v>4</v>
      </c>
      <c r="E41" s="17" t="s">
        <v>14</v>
      </c>
      <c r="F41" s="17"/>
    </row>
    <row r="42" ht="18.75" spans="1:6">
      <c r="A42" s="17" t="s">
        <v>75</v>
      </c>
      <c r="B42" s="17" t="s">
        <v>76</v>
      </c>
      <c r="C42" s="17" t="s">
        <v>13</v>
      </c>
      <c r="D42" s="17">
        <v>2</v>
      </c>
      <c r="E42" s="17" t="s">
        <v>10</v>
      </c>
      <c r="F42" s="17"/>
    </row>
    <row r="43" ht="18.75" spans="1:6">
      <c r="A43" s="17" t="s">
        <v>77</v>
      </c>
      <c r="B43" s="17" t="s">
        <v>78</v>
      </c>
      <c r="C43" s="17" t="s">
        <v>9</v>
      </c>
      <c r="D43" s="17">
        <v>1</v>
      </c>
      <c r="E43" s="17" t="s">
        <v>10</v>
      </c>
      <c r="F43" s="17"/>
    </row>
    <row r="44" ht="18.75" spans="1:6">
      <c r="A44" s="17" t="s">
        <v>79</v>
      </c>
      <c r="B44" s="17" t="s">
        <v>80</v>
      </c>
      <c r="C44" s="17" t="s">
        <v>9</v>
      </c>
      <c r="D44" s="17">
        <v>3</v>
      </c>
      <c r="E44" s="17" t="s">
        <v>14</v>
      </c>
      <c r="F44" s="17"/>
    </row>
    <row r="45" ht="18.75" spans="1:6">
      <c r="A45" s="17" t="s">
        <v>79</v>
      </c>
      <c r="B45" s="17" t="s">
        <v>81</v>
      </c>
      <c r="C45" s="17" t="s">
        <v>31</v>
      </c>
      <c r="D45" s="17">
        <v>2</v>
      </c>
      <c r="E45" s="17" t="s">
        <v>10</v>
      </c>
      <c r="F45" s="17"/>
    </row>
    <row r="46" ht="18.75" spans="1:6">
      <c r="A46" s="17" t="s">
        <v>82</v>
      </c>
      <c r="B46" s="17" t="s">
        <v>83</v>
      </c>
      <c r="C46" s="17" t="s">
        <v>9</v>
      </c>
      <c r="D46" s="17">
        <v>2</v>
      </c>
      <c r="E46" s="17" t="s">
        <v>10</v>
      </c>
      <c r="F46" s="17"/>
    </row>
    <row r="47" ht="18.75" spans="1:6">
      <c r="A47" s="17" t="s">
        <v>82</v>
      </c>
      <c r="B47" s="17" t="s">
        <v>84</v>
      </c>
      <c r="C47" s="17" t="s">
        <v>9</v>
      </c>
      <c r="D47" s="17">
        <v>0.5</v>
      </c>
      <c r="E47" s="17" t="s">
        <v>10</v>
      </c>
      <c r="F47" s="17"/>
    </row>
    <row r="48" ht="18.75" spans="1:6">
      <c r="A48" s="17" t="s">
        <v>82</v>
      </c>
      <c r="B48" s="17" t="s">
        <v>85</v>
      </c>
      <c r="C48" s="17" t="s">
        <v>9</v>
      </c>
      <c r="D48" s="17">
        <v>2.5</v>
      </c>
      <c r="E48" s="17" t="s">
        <v>10</v>
      </c>
      <c r="F48" s="17"/>
    </row>
    <row r="49" ht="18.75" spans="1:6">
      <c r="A49" s="17" t="s">
        <v>82</v>
      </c>
      <c r="B49" s="17" t="s">
        <v>86</v>
      </c>
      <c r="C49" s="17" t="s">
        <v>9</v>
      </c>
      <c r="D49" s="17">
        <v>4</v>
      </c>
      <c r="E49" s="17" t="s">
        <v>14</v>
      </c>
      <c r="F49" s="17"/>
    </row>
    <row r="50" ht="18.75" spans="1:6">
      <c r="A50" s="17" t="s">
        <v>87</v>
      </c>
      <c r="B50" s="17" t="s">
        <v>74</v>
      </c>
      <c r="C50" s="17" t="s">
        <v>31</v>
      </c>
      <c r="D50" s="17">
        <v>4</v>
      </c>
      <c r="E50" s="17" t="s">
        <v>14</v>
      </c>
      <c r="F50" s="17"/>
    </row>
    <row r="51" ht="18.75" spans="1:6">
      <c r="A51" s="17" t="s">
        <v>87</v>
      </c>
      <c r="B51" s="17" t="s">
        <v>88</v>
      </c>
      <c r="C51" s="17" t="s">
        <v>16</v>
      </c>
      <c r="D51" s="17">
        <v>5.5</v>
      </c>
      <c r="E51" s="17" t="s">
        <v>14</v>
      </c>
      <c r="F51" s="17"/>
    </row>
    <row r="52" ht="18.75" spans="1:6">
      <c r="A52" s="17" t="s">
        <v>10</v>
      </c>
      <c r="B52" s="17" t="s">
        <v>89</v>
      </c>
      <c r="C52" s="17" t="s">
        <v>13</v>
      </c>
      <c r="D52" s="17">
        <v>3</v>
      </c>
      <c r="E52" s="17"/>
      <c r="F52" s="17" t="s">
        <v>90</v>
      </c>
    </row>
    <row r="53" ht="18.75" spans="1:6">
      <c r="A53" s="17" t="s">
        <v>91</v>
      </c>
      <c r="B53" s="17" t="s">
        <v>92</v>
      </c>
      <c r="C53" s="17" t="s">
        <v>9</v>
      </c>
      <c r="D53" s="17">
        <v>3</v>
      </c>
      <c r="E53" s="17" t="s">
        <v>10</v>
      </c>
      <c r="F53" s="17"/>
    </row>
    <row r="54" ht="18.75" spans="1:6">
      <c r="A54" s="17" t="s">
        <v>91</v>
      </c>
      <c r="B54" s="17" t="s">
        <v>81</v>
      </c>
      <c r="C54" s="17" t="s">
        <v>31</v>
      </c>
      <c r="D54" s="17">
        <v>2</v>
      </c>
      <c r="E54" s="17" t="s">
        <v>10</v>
      </c>
      <c r="F54" s="17"/>
    </row>
    <row r="55" ht="18.75" spans="1:6">
      <c r="A55" s="17" t="s">
        <v>93</v>
      </c>
      <c r="B55" s="17" t="s">
        <v>94</v>
      </c>
      <c r="C55" s="17" t="s">
        <v>9</v>
      </c>
      <c r="D55" s="17">
        <v>1</v>
      </c>
      <c r="E55" s="17" t="s">
        <v>10</v>
      </c>
      <c r="F55" s="17"/>
    </row>
    <row r="56" ht="18.75" spans="1:6">
      <c r="A56" s="17" t="s">
        <v>95</v>
      </c>
      <c r="B56" s="17" t="s">
        <v>96</v>
      </c>
      <c r="C56" s="17" t="s">
        <v>9</v>
      </c>
      <c r="D56" s="17">
        <v>1</v>
      </c>
      <c r="E56" s="17" t="s">
        <v>14</v>
      </c>
      <c r="F56" s="17"/>
    </row>
    <row r="57" ht="18.75" spans="1:6">
      <c r="A57" s="17" t="s">
        <v>97</v>
      </c>
      <c r="B57" s="17" t="s">
        <v>98</v>
      </c>
      <c r="C57" s="17" t="s">
        <v>9</v>
      </c>
      <c r="D57" s="17">
        <v>2</v>
      </c>
      <c r="E57" s="17" t="s">
        <v>10</v>
      </c>
      <c r="F57" s="17"/>
    </row>
    <row r="58" ht="18.75" spans="1:6">
      <c r="A58" s="17" t="s">
        <v>97</v>
      </c>
      <c r="B58" s="17" t="s">
        <v>67</v>
      </c>
      <c r="C58" s="17" t="s">
        <v>31</v>
      </c>
      <c r="D58" s="17">
        <v>5</v>
      </c>
      <c r="E58" s="17" t="s">
        <v>14</v>
      </c>
      <c r="F58" s="17"/>
    </row>
    <row r="59" ht="18.75" spans="1:6">
      <c r="A59" s="17" t="s">
        <v>99</v>
      </c>
      <c r="B59" s="17" t="s">
        <v>100</v>
      </c>
      <c r="C59" s="17" t="s">
        <v>9</v>
      </c>
      <c r="D59" s="17">
        <v>4</v>
      </c>
      <c r="E59" s="17" t="s">
        <v>14</v>
      </c>
      <c r="F59" s="17"/>
    </row>
    <row r="60" ht="18.75" spans="1:6">
      <c r="A60" s="17" t="s">
        <v>101</v>
      </c>
      <c r="B60" s="17" t="s">
        <v>102</v>
      </c>
      <c r="C60" s="17" t="s">
        <v>9</v>
      </c>
      <c r="D60" s="17">
        <v>3.5</v>
      </c>
      <c r="E60" s="17" t="s">
        <v>14</v>
      </c>
      <c r="F60" s="17"/>
    </row>
    <row r="61" ht="18.75" spans="1:6">
      <c r="A61" s="17" t="s">
        <v>103</v>
      </c>
      <c r="B61" s="17" t="s">
        <v>104</v>
      </c>
      <c r="C61" s="17" t="s">
        <v>9</v>
      </c>
      <c r="D61" s="17">
        <v>2</v>
      </c>
      <c r="E61" s="17" t="s">
        <v>10</v>
      </c>
      <c r="F61" s="17"/>
    </row>
    <row r="62" ht="18.75" spans="1:6">
      <c r="A62" s="17" t="s">
        <v>103</v>
      </c>
      <c r="B62" s="17" t="s">
        <v>105</v>
      </c>
      <c r="C62" s="17" t="s">
        <v>9</v>
      </c>
      <c r="D62" s="17">
        <v>2</v>
      </c>
      <c r="E62" s="17" t="s">
        <v>10</v>
      </c>
      <c r="F62" s="17"/>
    </row>
    <row r="63" ht="18.75" spans="1:6">
      <c r="A63" s="17" t="s">
        <v>103</v>
      </c>
      <c r="B63" s="17" t="s">
        <v>106</v>
      </c>
      <c r="C63" s="17" t="s">
        <v>9</v>
      </c>
      <c r="D63" s="17">
        <v>2</v>
      </c>
      <c r="E63" s="17"/>
      <c r="F63" s="17" t="s">
        <v>25</v>
      </c>
    </row>
    <row r="64" ht="18.75" spans="1:6">
      <c r="A64" s="17" t="s">
        <v>107</v>
      </c>
      <c r="B64" s="17" t="s">
        <v>108</v>
      </c>
      <c r="C64" s="17" t="s">
        <v>9</v>
      </c>
      <c r="D64" s="17">
        <v>1</v>
      </c>
      <c r="E64" s="17" t="s">
        <v>10</v>
      </c>
      <c r="F64" s="17"/>
    </row>
    <row r="65" ht="18.75" spans="1:6">
      <c r="A65" s="17" t="s">
        <v>109</v>
      </c>
      <c r="B65" s="17" t="s">
        <v>110</v>
      </c>
      <c r="C65" s="17" t="s">
        <v>16</v>
      </c>
      <c r="D65" s="17">
        <v>7</v>
      </c>
      <c r="E65" s="17" t="s">
        <v>14</v>
      </c>
      <c r="F65" s="17"/>
    </row>
    <row r="66" ht="18.75" spans="1:6">
      <c r="A66" s="17" t="s">
        <v>111</v>
      </c>
      <c r="B66" s="17" t="s">
        <v>112</v>
      </c>
      <c r="C66" s="17" t="s">
        <v>9</v>
      </c>
      <c r="D66" s="17">
        <v>3</v>
      </c>
      <c r="E66" s="17" t="s">
        <v>10</v>
      </c>
      <c r="F66" s="17"/>
    </row>
    <row r="67" ht="18.75" spans="1:6">
      <c r="A67" s="17" t="s">
        <v>111</v>
      </c>
      <c r="B67" s="17" t="s">
        <v>113</v>
      </c>
      <c r="C67" s="17" t="s">
        <v>9</v>
      </c>
      <c r="D67" s="17">
        <v>3</v>
      </c>
      <c r="E67" s="17" t="s">
        <v>10</v>
      </c>
      <c r="F67" s="17"/>
    </row>
    <row r="68" ht="18.75" spans="1:6">
      <c r="A68" s="17" t="s">
        <v>111</v>
      </c>
      <c r="B68" s="17" t="s">
        <v>114</v>
      </c>
      <c r="C68" s="17" t="s">
        <v>9</v>
      </c>
      <c r="D68" s="17">
        <v>1</v>
      </c>
      <c r="E68" s="17" t="s">
        <v>10</v>
      </c>
      <c r="F68" s="17"/>
    </row>
    <row r="69" ht="18.75" spans="1:6">
      <c r="A69" s="17" t="s">
        <v>111</v>
      </c>
      <c r="B69" s="17" t="s">
        <v>115</v>
      </c>
      <c r="C69" s="17" t="s">
        <v>9</v>
      </c>
      <c r="D69" s="17">
        <v>4</v>
      </c>
      <c r="E69" s="17" t="s">
        <v>14</v>
      </c>
      <c r="F69" s="17"/>
    </row>
    <row r="70" ht="18.75" spans="1:6">
      <c r="A70" s="17" t="s">
        <v>111</v>
      </c>
      <c r="B70" s="17" t="s">
        <v>116</v>
      </c>
      <c r="C70" s="17" t="s">
        <v>117</v>
      </c>
      <c r="D70" s="17">
        <v>17</v>
      </c>
      <c r="E70" s="17"/>
      <c r="F70" s="17"/>
    </row>
    <row r="71" ht="18.75" spans="1:6">
      <c r="A71" s="17" t="s">
        <v>118</v>
      </c>
      <c r="B71" s="17" t="s">
        <v>40</v>
      </c>
      <c r="C71" s="17" t="s">
        <v>9</v>
      </c>
      <c r="D71" s="17">
        <v>1.5</v>
      </c>
      <c r="E71" s="17" t="s">
        <v>10</v>
      </c>
      <c r="F71" s="17"/>
    </row>
    <row r="72" ht="18.75" spans="1:6">
      <c r="A72" s="17" t="s">
        <v>118</v>
      </c>
      <c r="B72" s="17" t="s">
        <v>41</v>
      </c>
      <c r="C72" s="17" t="s">
        <v>9</v>
      </c>
      <c r="D72" s="17">
        <v>1</v>
      </c>
      <c r="E72" s="17" t="s">
        <v>10</v>
      </c>
      <c r="F72" s="17"/>
    </row>
    <row r="73" ht="18.75" spans="1:6">
      <c r="A73" s="17" t="s">
        <v>119</v>
      </c>
      <c r="B73" s="17" t="s">
        <v>120</v>
      </c>
      <c r="C73" s="17" t="s">
        <v>9</v>
      </c>
      <c r="D73" s="17">
        <v>2.5</v>
      </c>
      <c r="E73" s="17" t="s">
        <v>10</v>
      </c>
      <c r="F73" s="17"/>
    </row>
    <row r="74" ht="18.75" spans="1:6">
      <c r="A74" s="17" t="s">
        <v>121</v>
      </c>
      <c r="B74" s="17" t="s">
        <v>122</v>
      </c>
      <c r="C74" s="17" t="s">
        <v>9</v>
      </c>
      <c r="D74" s="17">
        <v>0.5</v>
      </c>
      <c r="E74" s="17" t="s">
        <v>10</v>
      </c>
      <c r="F74" s="17"/>
    </row>
    <row r="75" ht="18.75" spans="1:6">
      <c r="A75" s="17" t="s">
        <v>121</v>
      </c>
      <c r="B75" s="17" t="s">
        <v>123</v>
      </c>
      <c r="C75" s="17" t="s">
        <v>9</v>
      </c>
      <c r="D75" s="17">
        <v>2</v>
      </c>
      <c r="E75" s="17" t="s">
        <v>10</v>
      </c>
      <c r="F75" s="17"/>
    </row>
    <row r="76" ht="18.75" spans="1:6">
      <c r="A76" s="17" t="s">
        <v>124</v>
      </c>
      <c r="B76" s="17" t="s">
        <v>125</v>
      </c>
      <c r="C76" s="17" t="s">
        <v>16</v>
      </c>
      <c r="D76" s="17">
        <v>4.5</v>
      </c>
      <c r="E76" s="17" t="s">
        <v>14</v>
      </c>
      <c r="F76" s="17"/>
    </row>
    <row r="77" ht="18.75" spans="1:6">
      <c r="A77" s="17" t="s">
        <v>124</v>
      </c>
      <c r="B77" s="17" t="s">
        <v>126</v>
      </c>
      <c r="C77" s="17" t="s">
        <v>127</v>
      </c>
      <c r="D77" s="17">
        <v>12</v>
      </c>
      <c r="E77" s="17" t="s">
        <v>14</v>
      </c>
      <c r="F77" s="17"/>
    </row>
    <row r="78" ht="18.75" spans="1:6">
      <c r="A78" s="17" t="s">
        <v>128</v>
      </c>
      <c r="B78" s="17" t="s">
        <v>61</v>
      </c>
      <c r="C78" s="17" t="s">
        <v>9</v>
      </c>
      <c r="D78" s="17">
        <v>0.5</v>
      </c>
      <c r="E78" s="17" t="s">
        <v>10</v>
      </c>
      <c r="F78" s="17"/>
    </row>
    <row r="79" ht="16" customHeight="1" spans="1:6">
      <c r="A79" s="17" t="s">
        <v>129</v>
      </c>
      <c r="B79" s="17" t="s">
        <v>130</v>
      </c>
      <c r="C79" s="17" t="s">
        <v>13</v>
      </c>
      <c r="D79" s="17">
        <v>8</v>
      </c>
      <c r="E79" s="17" t="s">
        <v>14</v>
      </c>
      <c r="F79" s="17"/>
    </row>
    <row r="80" ht="18.75" spans="1:6">
      <c r="A80" s="17" t="s">
        <v>131</v>
      </c>
      <c r="B80" s="17" t="s">
        <v>132</v>
      </c>
      <c r="C80" s="17" t="s">
        <v>9</v>
      </c>
      <c r="D80" s="17">
        <v>1</v>
      </c>
      <c r="E80" s="17" t="s">
        <v>10</v>
      </c>
      <c r="F80" s="17"/>
    </row>
    <row r="81" ht="18.75" spans="1:6">
      <c r="A81" s="17" t="s">
        <v>133</v>
      </c>
      <c r="B81" s="17" t="s">
        <v>134</v>
      </c>
      <c r="C81" s="17" t="s">
        <v>9</v>
      </c>
      <c r="D81" s="17">
        <v>2</v>
      </c>
      <c r="E81" s="17" t="s">
        <v>10</v>
      </c>
      <c r="F81" s="17"/>
    </row>
    <row r="82" ht="18.75" spans="1:6">
      <c r="A82" s="17" t="s">
        <v>135</v>
      </c>
      <c r="B82" s="17" t="s">
        <v>136</v>
      </c>
      <c r="C82" s="17" t="s">
        <v>16</v>
      </c>
      <c r="D82" s="17">
        <v>2.5</v>
      </c>
      <c r="E82" s="17" t="s">
        <v>10</v>
      </c>
      <c r="F82" s="17"/>
    </row>
    <row r="83" ht="18.75" spans="1:6">
      <c r="A83" s="17" t="s">
        <v>137</v>
      </c>
      <c r="B83" s="17" t="s">
        <v>138</v>
      </c>
      <c r="C83" s="17" t="s">
        <v>9</v>
      </c>
      <c r="D83" s="17">
        <v>4</v>
      </c>
      <c r="E83" s="17" t="s">
        <v>14</v>
      </c>
      <c r="F83" s="17"/>
    </row>
    <row r="84" ht="18.75" spans="1:6">
      <c r="A84" s="18" t="s">
        <v>139</v>
      </c>
      <c r="B84" s="18" t="s">
        <v>140</v>
      </c>
      <c r="C84" s="18" t="s">
        <v>16</v>
      </c>
      <c r="D84" s="18">
        <v>12</v>
      </c>
      <c r="E84" s="18" t="s">
        <v>14</v>
      </c>
      <c r="F84" s="18"/>
    </row>
    <row r="85" ht="18.75" spans="1:6">
      <c r="A85" s="17" t="s">
        <v>141</v>
      </c>
      <c r="B85" s="17" t="s">
        <v>108</v>
      </c>
      <c r="C85" s="17" t="s">
        <v>9</v>
      </c>
      <c r="D85" s="17">
        <v>1</v>
      </c>
      <c r="E85" s="17" t="s">
        <v>10</v>
      </c>
      <c r="F85" s="17"/>
    </row>
    <row r="86" ht="18.75" spans="1:6">
      <c r="A86" s="17" t="s">
        <v>142</v>
      </c>
      <c r="B86" s="17" t="s">
        <v>143</v>
      </c>
      <c r="C86" s="17" t="s">
        <v>9</v>
      </c>
      <c r="D86" s="17">
        <v>2</v>
      </c>
      <c r="E86" s="17" t="s">
        <v>14</v>
      </c>
      <c r="F86" s="17"/>
    </row>
    <row r="87" ht="18.75" spans="1:6">
      <c r="A87" s="17" t="s">
        <v>144</v>
      </c>
      <c r="B87" s="17" t="s">
        <v>145</v>
      </c>
      <c r="C87" s="17" t="s">
        <v>9</v>
      </c>
      <c r="D87" s="17">
        <v>1.5</v>
      </c>
      <c r="E87" s="17" t="s">
        <v>10</v>
      </c>
      <c r="F87" s="17"/>
    </row>
    <row r="88" ht="18.75" spans="1:6">
      <c r="A88" s="17" t="s">
        <v>144</v>
      </c>
      <c r="B88" s="17" t="s">
        <v>146</v>
      </c>
      <c r="C88" s="17" t="s">
        <v>9</v>
      </c>
      <c r="D88" s="17">
        <v>3</v>
      </c>
      <c r="E88" s="17" t="s">
        <v>10</v>
      </c>
      <c r="F88" s="17"/>
    </row>
    <row r="89" ht="18.75" spans="1:6">
      <c r="A89" s="17" t="s">
        <v>147</v>
      </c>
      <c r="B89" s="17" t="s">
        <v>148</v>
      </c>
      <c r="C89" s="17" t="s">
        <v>9</v>
      </c>
      <c r="D89" s="17">
        <v>0.5</v>
      </c>
      <c r="E89" s="17" t="s">
        <v>10</v>
      </c>
      <c r="F89" s="17"/>
    </row>
    <row r="90" customFormat="1" ht="46" customHeight="1" spans="1:6">
      <c r="A90" s="20" t="s">
        <v>147</v>
      </c>
      <c r="B90" s="20" t="s">
        <v>149</v>
      </c>
      <c r="C90" s="20" t="s">
        <v>16</v>
      </c>
      <c r="D90" s="20">
        <v>10</v>
      </c>
      <c r="E90" s="20" t="s">
        <v>14</v>
      </c>
      <c r="F90" s="4" t="s">
        <v>150</v>
      </c>
    </row>
    <row r="91" s="22" customFormat="1" ht="53" customHeight="1" spans="1:6">
      <c r="A91" s="20" t="s">
        <v>147</v>
      </c>
      <c r="B91" s="20" t="s">
        <v>151</v>
      </c>
      <c r="C91" s="29" t="s">
        <v>13</v>
      </c>
      <c r="D91" s="20">
        <v>43</v>
      </c>
      <c r="E91" s="20" t="s">
        <v>14</v>
      </c>
      <c r="F91" s="4" t="s">
        <v>152</v>
      </c>
    </row>
    <row r="92" ht="18.75" spans="1:6">
      <c r="A92" s="17" t="s">
        <v>153</v>
      </c>
      <c r="B92" s="17" t="s">
        <v>154</v>
      </c>
      <c r="C92" s="17" t="s">
        <v>9</v>
      </c>
      <c r="D92" s="17">
        <v>4</v>
      </c>
      <c r="E92" s="17" t="s">
        <v>14</v>
      </c>
      <c r="F92" s="30"/>
    </row>
    <row r="93" ht="18.75" spans="1:6">
      <c r="A93" s="17" t="s">
        <v>153</v>
      </c>
      <c r="B93" s="17" t="s">
        <v>155</v>
      </c>
      <c r="C93" s="17" t="s">
        <v>16</v>
      </c>
      <c r="D93" s="17">
        <v>5</v>
      </c>
      <c r="E93" s="17" t="s">
        <v>14</v>
      </c>
      <c r="F93" s="17"/>
    </row>
    <row r="94" ht="18.75" spans="1:6">
      <c r="A94" s="17" t="s">
        <v>156</v>
      </c>
      <c r="B94" s="17" t="s">
        <v>157</v>
      </c>
      <c r="C94" s="17" t="s">
        <v>9</v>
      </c>
      <c r="D94" s="17">
        <v>4</v>
      </c>
      <c r="E94" s="17" t="s">
        <v>10</v>
      </c>
      <c r="F94" s="17"/>
    </row>
    <row r="95" ht="18.75" spans="1:6">
      <c r="A95" s="17" t="s">
        <v>158</v>
      </c>
      <c r="B95" s="17" t="s">
        <v>159</v>
      </c>
      <c r="C95" s="17" t="s">
        <v>9</v>
      </c>
      <c r="D95" s="17">
        <v>2</v>
      </c>
      <c r="E95" s="17" t="s">
        <v>10</v>
      </c>
      <c r="F95" s="17"/>
    </row>
    <row r="96" ht="18.75" spans="1:6">
      <c r="A96" s="20" t="s">
        <v>160</v>
      </c>
      <c r="B96" s="20" t="s">
        <v>161</v>
      </c>
      <c r="C96" s="20" t="s">
        <v>9</v>
      </c>
      <c r="D96" s="20">
        <v>2</v>
      </c>
      <c r="E96" s="20" t="s">
        <v>14</v>
      </c>
      <c r="F96" s="20"/>
    </row>
    <row r="97" ht="18.75" spans="1:6">
      <c r="A97" s="17" t="s">
        <v>160</v>
      </c>
      <c r="B97" s="17" t="s">
        <v>162</v>
      </c>
      <c r="C97" s="17" t="s">
        <v>9</v>
      </c>
      <c r="D97" s="17">
        <v>4</v>
      </c>
      <c r="E97" s="17" t="s">
        <v>14</v>
      </c>
      <c r="F97" s="17"/>
    </row>
    <row r="98" ht="18.75" spans="1:6">
      <c r="A98" s="17" t="s">
        <v>163</v>
      </c>
      <c r="B98" s="17" t="s">
        <v>164</v>
      </c>
      <c r="C98" s="17" t="s">
        <v>9</v>
      </c>
      <c r="D98" s="17">
        <v>3</v>
      </c>
      <c r="E98" s="17" t="s">
        <v>10</v>
      </c>
      <c r="F98" s="17"/>
    </row>
    <row r="99" ht="18.75" spans="1:6">
      <c r="A99" s="17" t="s">
        <v>163</v>
      </c>
      <c r="B99" s="17" t="s">
        <v>165</v>
      </c>
      <c r="C99" s="17" t="s">
        <v>13</v>
      </c>
      <c r="D99" s="17">
        <v>1</v>
      </c>
      <c r="E99" s="17" t="s">
        <v>10</v>
      </c>
      <c r="F99" s="17" t="s">
        <v>166</v>
      </c>
    </row>
    <row r="100" ht="18.75" spans="1:6">
      <c r="A100" s="17" t="s">
        <v>167</v>
      </c>
      <c r="B100" s="17" t="s">
        <v>51</v>
      </c>
      <c r="C100" s="17" t="s">
        <v>9</v>
      </c>
      <c r="D100" s="17">
        <v>2.5</v>
      </c>
      <c r="E100" s="17" t="s">
        <v>10</v>
      </c>
      <c r="F100" s="17"/>
    </row>
    <row r="101" ht="18.75" spans="1:6">
      <c r="A101" s="17" t="s">
        <v>168</v>
      </c>
      <c r="B101" s="17" t="s">
        <v>169</v>
      </c>
      <c r="C101" s="17" t="s">
        <v>9</v>
      </c>
      <c r="D101" s="17">
        <v>3</v>
      </c>
      <c r="E101" s="17" t="s">
        <v>10</v>
      </c>
      <c r="F101" s="17"/>
    </row>
    <row r="102" ht="18.75" spans="1:6">
      <c r="A102" s="17" t="s">
        <v>170</v>
      </c>
      <c r="B102" s="17" t="s">
        <v>171</v>
      </c>
      <c r="C102" s="17" t="s">
        <v>9</v>
      </c>
      <c r="D102" s="17">
        <v>2</v>
      </c>
      <c r="E102" s="17" t="s">
        <v>10</v>
      </c>
      <c r="F102" s="17"/>
    </row>
    <row r="103" ht="18.75" spans="1:6">
      <c r="A103" s="17" t="s">
        <v>170</v>
      </c>
      <c r="B103" s="17" t="s">
        <v>159</v>
      </c>
      <c r="C103" s="17" t="s">
        <v>9</v>
      </c>
      <c r="D103" s="17">
        <v>2</v>
      </c>
      <c r="E103" s="17" t="s">
        <v>10</v>
      </c>
      <c r="F103" s="17"/>
    </row>
    <row r="104" ht="18.75" spans="1:6">
      <c r="A104" s="17" t="s">
        <v>172</v>
      </c>
      <c r="B104" s="17" t="s">
        <v>173</v>
      </c>
      <c r="C104" s="17" t="s">
        <v>9</v>
      </c>
      <c r="D104" s="17">
        <v>3</v>
      </c>
      <c r="E104" s="17" t="s">
        <v>14</v>
      </c>
      <c r="F104" s="17"/>
    </row>
    <row r="105" ht="18.75" spans="1:6">
      <c r="A105" s="17" t="s">
        <v>172</v>
      </c>
      <c r="B105" s="17" t="s">
        <v>174</v>
      </c>
      <c r="C105" s="17" t="s">
        <v>9</v>
      </c>
      <c r="D105" s="17">
        <v>3</v>
      </c>
      <c r="E105" s="17" t="s">
        <v>10</v>
      </c>
      <c r="F105" s="17"/>
    </row>
    <row r="106" ht="18.75" spans="1:6">
      <c r="A106" s="17" t="s">
        <v>175</v>
      </c>
      <c r="B106" s="17" t="s">
        <v>176</v>
      </c>
      <c r="C106" s="17" t="s">
        <v>31</v>
      </c>
      <c r="D106" s="17">
        <v>5</v>
      </c>
      <c r="E106" s="17" t="s">
        <v>14</v>
      </c>
      <c r="F106" s="17"/>
    </row>
  </sheetData>
  <sortState ref="A3:F105">
    <sortCondition ref="A3"/>
  </sortState>
  <mergeCells count="1">
    <mergeCell ref="A1:F1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opLeftCell="A41" workbookViewId="0">
      <selection activeCell="L62" sqref="L62"/>
    </sheetView>
  </sheetViews>
  <sheetFormatPr defaultColWidth="9" defaultRowHeight="13.5"/>
  <cols>
    <col min="1" max="1" width="15.125" customWidth="1"/>
    <col min="9" max="9" width="15" customWidth="1"/>
  </cols>
  <sheetData>
    <row r="1" ht="22.5" spans="1:9">
      <c r="A1" s="2" t="s">
        <v>177</v>
      </c>
      <c r="B1" s="2"/>
      <c r="C1" s="2"/>
      <c r="D1" s="2"/>
      <c r="E1" s="2"/>
      <c r="F1" s="2"/>
      <c r="G1" s="2"/>
      <c r="H1" s="2"/>
      <c r="I1" s="2"/>
    </row>
    <row r="2" ht="28.5" spans="1:9">
      <c r="A2" s="3" t="s">
        <v>1</v>
      </c>
      <c r="B2" s="4" t="s">
        <v>16</v>
      </c>
      <c r="C2" s="3" t="s">
        <v>117</v>
      </c>
      <c r="D2" s="4" t="s">
        <v>127</v>
      </c>
      <c r="E2" s="3" t="s">
        <v>54</v>
      </c>
      <c r="F2" s="3" t="s">
        <v>31</v>
      </c>
      <c r="G2" s="3" t="s">
        <v>13</v>
      </c>
      <c r="H2" s="3" t="s">
        <v>9</v>
      </c>
      <c r="I2" s="3" t="s">
        <v>6</v>
      </c>
    </row>
    <row r="3" ht="18.75" spans="1:9">
      <c r="A3" s="17" t="s">
        <v>7</v>
      </c>
      <c r="B3" s="17"/>
      <c r="C3" s="17"/>
      <c r="D3" s="17"/>
      <c r="E3" s="17"/>
      <c r="F3" s="17"/>
      <c r="G3" s="17"/>
      <c r="H3" s="17">
        <f>SUMIFS(请假统计!D:D,请假统计!A:A,A3,请假统计!C:C,"事假")</f>
        <v>2</v>
      </c>
      <c r="I3" s="17"/>
    </row>
    <row r="4" ht="18.75" spans="1:9">
      <c r="A4" s="17" t="s">
        <v>11</v>
      </c>
      <c r="B4" s="17">
        <f>SUMIFS(请假统计!D:D,请假统计!A:A,A4,请假统计!C:C,"住院病假")</f>
        <v>6</v>
      </c>
      <c r="C4" s="17"/>
      <c r="D4" s="17"/>
      <c r="E4" s="17"/>
      <c r="F4" s="17"/>
      <c r="G4" s="17">
        <f>SUMIFS(请假统计!D:D,请假统计!A:A,A4,请假统计!C:C,"病假")</f>
        <v>5</v>
      </c>
      <c r="H4" s="17">
        <v>9</v>
      </c>
      <c r="I4" s="17"/>
    </row>
    <row r="5" ht="18.75" spans="1:9">
      <c r="A5" s="17" t="s">
        <v>21</v>
      </c>
      <c r="B5" s="17"/>
      <c r="C5" s="17"/>
      <c r="D5" s="17"/>
      <c r="E5" s="17"/>
      <c r="F5" s="17"/>
      <c r="G5" s="17">
        <f>SUMIFS(请假统计!D:D,请假统计!A:A,A5,请假统计!C:C,"病假")</f>
        <v>2</v>
      </c>
      <c r="H5" s="17"/>
      <c r="I5" s="17"/>
    </row>
    <row r="6" ht="18.75" spans="1:9">
      <c r="A6" s="17" t="s">
        <v>23</v>
      </c>
      <c r="B6" s="17"/>
      <c r="C6" s="17"/>
      <c r="D6" s="17"/>
      <c r="E6" s="17"/>
      <c r="F6" s="17"/>
      <c r="G6" s="17"/>
      <c r="H6" s="17">
        <f>SUMIFS(请假统计!D:D,请假统计!A:A,A6,请假统计!C:C,"事假")</f>
        <v>3</v>
      </c>
      <c r="I6" s="17"/>
    </row>
    <row r="7" ht="18.75" spans="1:9">
      <c r="A7" s="17" t="s">
        <v>27</v>
      </c>
      <c r="B7" s="17"/>
      <c r="C7" s="17"/>
      <c r="D7" s="17"/>
      <c r="E7" s="17"/>
      <c r="F7" s="17">
        <f>SUMIFS(请假统计!D:D,请假统计!A:A,A7,请假统计!C:C,"婚假")</f>
        <v>5</v>
      </c>
      <c r="G7" s="17"/>
      <c r="H7" s="17">
        <f>SUMIFS(请假统计!D:D,请假统计!A:A,A7,请假统计!C:C,"事假")</f>
        <v>7</v>
      </c>
      <c r="I7" s="17"/>
    </row>
    <row r="8" ht="18.75" spans="1:9">
      <c r="A8" s="17" t="s">
        <v>32</v>
      </c>
      <c r="B8" s="17"/>
      <c r="C8" s="17"/>
      <c r="D8" s="17"/>
      <c r="E8" s="17"/>
      <c r="F8" s="17"/>
      <c r="G8" s="17">
        <f>SUMIFS(请假统计!D:D,请假统计!A:A,A8,请假统计!C:C,"病假")</f>
        <v>2</v>
      </c>
      <c r="H8" s="17"/>
      <c r="I8" s="17"/>
    </row>
    <row r="9" ht="18.75" spans="1:9">
      <c r="A9" s="17" t="s">
        <v>35</v>
      </c>
      <c r="B9" s="17"/>
      <c r="C9" s="17"/>
      <c r="D9" s="17"/>
      <c r="E9" s="17"/>
      <c r="F9" s="17"/>
      <c r="G9" s="17"/>
      <c r="H9" s="17">
        <f>SUMIFS(请假统计!D:D,请假统计!A:A,A9,请假统计!C:C,"事假")</f>
        <v>4.5</v>
      </c>
      <c r="I9" s="17"/>
    </row>
    <row r="10" ht="18.75" spans="1:9">
      <c r="A10" s="17" t="s">
        <v>39</v>
      </c>
      <c r="B10" s="17"/>
      <c r="C10" s="17"/>
      <c r="D10" s="17"/>
      <c r="E10" s="17"/>
      <c r="F10" s="17"/>
      <c r="G10" s="17"/>
      <c r="H10" s="17">
        <f>SUMIFS(请假统计!D:D,请假统计!A:A,A10,请假统计!C:C,"事假")</f>
        <v>2.5</v>
      </c>
      <c r="I10" s="17"/>
    </row>
    <row r="11" ht="18.75" spans="1:9">
      <c r="A11" s="17" t="s">
        <v>42</v>
      </c>
      <c r="B11" s="17"/>
      <c r="C11" s="17"/>
      <c r="D11" s="17"/>
      <c r="E11" s="17"/>
      <c r="F11" s="17">
        <f>SUMIFS(请假统计!D:D,请假统计!A:A,A11,请假统计!C:C,"婚假")</f>
        <v>5.5</v>
      </c>
      <c r="G11" s="17"/>
      <c r="H11" s="17">
        <f>SUMIFS(请假统计!D:D,请假统计!A:A,A11,请假统计!C:C,"事假")</f>
        <v>3</v>
      </c>
      <c r="I11" s="17"/>
    </row>
    <row r="12" ht="18.75" spans="1:9">
      <c r="A12" s="17" t="s">
        <v>48</v>
      </c>
      <c r="B12" s="17"/>
      <c r="C12" s="17"/>
      <c r="D12" s="17"/>
      <c r="E12" s="17"/>
      <c r="F12" s="17"/>
      <c r="G12" s="17">
        <f>SUMIFS(请假统计!D:D,请假统计!A:A,A12,请假统计!C:C,"病假")</f>
        <v>3</v>
      </c>
      <c r="H12" s="17"/>
      <c r="I12" s="17"/>
    </row>
    <row r="13" ht="18.75" spans="1:9">
      <c r="A13" s="17" t="s">
        <v>50</v>
      </c>
      <c r="B13" s="17"/>
      <c r="C13" s="17"/>
      <c r="D13" s="17"/>
      <c r="E13" s="17"/>
      <c r="F13" s="17"/>
      <c r="G13" s="17"/>
      <c r="H13" s="17">
        <f>SUMIFS(请假统计!D:D,请假统计!A:A,A13,请假统计!C:C,"事假")</f>
        <v>2.5</v>
      </c>
      <c r="I13" s="17"/>
    </row>
    <row r="14" ht="18.75" spans="1:9">
      <c r="A14" s="17" t="s">
        <v>52</v>
      </c>
      <c r="B14" s="17"/>
      <c r="C14" s="17"/>
      <c r="D14" s="17"/>
      <c r="E14" s="17">
        <f>SUMIFS(请假统计!D:D,请假统计!A:A,A14,请假统计!C:C,"丧假")</f>
        <v>7</v>
      </c>
      <c r="F14" s="17"/>
      <c r="G14" s="17"/>
      <c r="H14" s="17"/>
      <c r="I14" s="17"/>
    </row>
    <row r="15" ht="18.75" spans="1:9">
      <c r="A15" s="17" t="s">
        <v>55</v>
      </c>
      <c r="B15" s="17"/>
      <c r="C15" s="17"/>
      <c r="D15" s="17"/>
      <c r="E15" s="17"/>
      <c r="F15" s="17"/>
      <c r="G15" s="17">
        <f>SUMIFS(请假统计!D:D,请假统计!A:A,A15,请假统计!C:C,"病假")</f>
        <v>3</v>
      </c>
      <c r="H15" s="17"/>
      <c r="I15" s="17"/>
    </row>
    <row r="16" ht="18.75" spans="1:9">
      <c r="A16" s="17" t="s">
        <v>57</v>
      </c>
      <c r="B16" s="17"/>
      <c r="C16" s="17"/>
      <c r="D16" s="17"/>
      <c r="E16" s="17"/>
      <c r="F16" s="17"/>
      <c r="G16" s="17"/>
      <c r="H16" s="17">
        <f>SUMIFS(请假统计!D:D,请假统计!A:A,A16,请假统计!C:C,"事假")</f>
        <v>3</v>
      </c>
      <c r="I16" s="17"/>
    </row>
    <row r="17" ht="18.75" spans="1:9">
      <c r="A17" s="17" t="s">
        <v>59</v>
      </c>
      <c r="B17" s="17"/>
      <c r="C17" s="17"/>
      <c r="D17" s="17"/>
      <c r="E17" s="17"/>
      <c r="F17" s="17"/>
      <c r="G17" s="17"/>
      <c r="H17" s="17">
        <f>SUMIFS(请假统计!D:D,请假统计!A:A,A17,请假统计!C:C,"事假")</f>
        <v>4.5</v>
      </c>
      <c r="I17" s="17"/>
    </row>
    <row r="18" ht="18.75" spans="1:9">
      <c r="A18" s="17" t="s">
        <v>62</v>
      </c>
      <c r="B18" s="17"/>
      <c r="C18" s="17"/>
      <c r="D18" s="17"/>
      <c r="E18" s="17"/>
      <c r="F18" s="17"/>
      <c r="G18" s="17">
        <f>SUMIFS(请假统计!D:D,请假统计!A:A,A18,请假统计!C:C,"病假")</f>
        <v>5</v>
      </c>
      <c r="H18" s="17"/>
      <c r="I18" s="17"/>
    </row>
    <row r="19" ht="18.75" spans="1:9">
      <c r="A19" s="17" t="s">
        <v>65</v>
      </c>
      <c r="B19" s="17"/>
      <c r="C19" s="17"/>
      <c r="D19" s="17"/>
      <c r="E19" s="17"/>
      <c r="F19" s="17">
        <f>SUMIFS(请假统计!D:D,请假统计!A:A,A19,请假统计!C:C,"婚假")</f>
        <v>5</v>
      </c>
      <c r="G19" s="17">
        <f>SUMIFS(请假统计!D:D,请假统计!A:A,A19,请假统计!C:C,"病假")</f>
        <v>1</v>
      </c>
      <c r="H19" s="17"/>
      <c r="I19" s="17"/>
    </row>
    <row r="20" ht="18.75" spans="1:9">
      <c r="A20" s="17" t="s">
        <v>68</v>
      </c>
      <c r="B20" s="17"/>
      <c r="C20" s="17"/>
      <c r="D20" s="17"/>
      <c r="E20" s="17"/>
      <c r="F20" s="17"/>
      <c r="G20" s="17"/>
      <c r="H20" s="17">
        <f>SUMIFS(请假统计!D:D,请假统计!A:A,A20,请假统计!C:C,"事假")</f>
        <v>8.5</v>
      </c>
      <c r="I20" s="17"/>
    </row>
    <row r="21" ht="18.75" spans="1:9">
      <c r="A21" s="17" t="s">
        <v>71</v>
      </c>
      <c r="B21" s="17"/>
      <c r="C21" s="17"/>
      <c r="D21" s="17"/>
      <c r="E21" s="17"/>
      <c r="F21" s="17"/>
      <c r="G21" s="17"/>
      <c r="H21" s="17">
        <f>SUMIFS(请假统计!D:D,请假统计!A:A,A21,请假统计!C:C,"事假")</f>
        <v>3</v>
      </c>
      <c r="I21" s="17"/>
    </row>
    <row r="22" ht="18.75" spans="1:9">
      <c r="A22" s="17" t="s">
        <v>73</v>
      </c>
      <c r="B22" s="17"/>
      <c r="C22" s="17"/>
      <c r="D22" s="17"/>
      <c r="E22" s="17"/>
      <c r="F22" s="17">
        <f>SUMIFS(请假统计!D:D,请假统计!A:A,A22,请假统计!C:C,"婚假")</f>
        <v>4</v>
      </c>
      <c r="G22" s="17"/>
      <c r="H22" s="17"/>
      <c r="I22" s="17"/>
    </row>
    <row r="23" ht="18.75" spans="1:9">
      <c r="A23" s="17" t="s">
        <v>75</v>
      </c>
      <c r="B23" s="17"/>
      <c r="C23" s="17"/>
      <c r="D23" s="17"/>
      <c r="E23" s="17"/>
      <c r="F23" s="17"/>
      <c r="G23" s="17">
        <f>SUMIFS(请假统计!D:D,请假统计!A:A,A23,请假统计!C:C,"病假")</f>
        <v>2</v>
      </c>
      <c r="H23" s="17"/>
      <c r="I23" s="17"/>
    </row>
    <row r="24" ht="18.75" spans="1:9">
      <c r="A24" s="17" t="s">
        <v>77</v>
      </c>
      <c r="B24" s="17"/>
      <c r="C24" s="17"/>
      <c r="D24" s="17"/>
      <c r="E24" s="17"/>
      <c r="F24" s="17"/>
      <c r="G24" s="17"/>
      <c r="H24" s="17">
        <f>SUMIFS(请假统计!D:D,请假统计!A:A,A24,请假统计!C:C,"事假")</f>
        <v>1</v>
      </c>
      <c r="I24" s="17"/>
    </row>
    <row r="25" ht="18.75" spans="1:9">
      <c r="A25" s="17" t="s">
        <v>79</v>
      </c>
      <c r="B25" s="17"/>
      <c r="C25" s="17"/>
      <c r="D25" s="17"/>
      <c r="E25" s="17"/>
      <c r="F25" s="17">
        <v>2</v>
      </c>
      <c r="G25" s="17"/>
      <c r="H25" s="17">
        <f>SUMIFS(请假统计!D:D,请假统计!A:A,A25,请假统计!C:C,"事假")</f>
        <v>3</v>
      </c>
      <c r="I25" s="17"/>
    </row>
    <row r="26" ht="18.75" spans="1:9">
      <c r="A26" s="17" t="s">
        <v>82</v>
      </c>
      <c r="B26" s="17"/>
      <c r="C26" s="17"/>
      <c r="D26" s="17"/>
      <c r="E26" s="17"/>
      <c r="F26" s="17"/>
      <c r="G26" s="17"/>
      <c r="H26" s="17">
        <f>SUMIFS(请假统计!D:D,请假统计!A:A,A26,请假统计!C:C,"事假")</f>
        <v>9</v>
      </c>
      <c r="I26" s="17"/>
    </row>
    <row r="27" ht="18.75" spans="1:9">
      <c r="A27" s="17" t="s">
        <v>87</v>
      </c>
      <c r="B27" s="17">
        <f>SUMIFS(请假统计!D:D,请假统计!A:A,A27,请假统计!C:C,"住院病假")</f>
        <v>5.5</v>
      </c>
      <c r="C27" s="17"/>
      <c r="D27" s="17"/>
      <c r="E27" s="17"/>
      <c r="F27" s="17">
        <f>SUMIFS(请假统计!D:D,请假统计!A:A,A27,请假统计!C:C,"婚假")</f>
        <v>4</v>
      </c>
      <c r="G27" s="17"/>
      <c r="H27" s="17"/>
      <c r="I27" s="17"/>
    </row>
    <row r="28" ht="18.75" spans="1:9">
      <c r="A28" s="17" t="s">
        <v>10</v>
      </c>
      <c r="B28" s="17"/>
      <c r="C28" s="17"/>
      <c r="D28" s="17"/>
      <c r="E28" s="17"/>
      <c r="F28" s="17"/>
      <c r="G28" s="17">
        <f>SUMIFS(请假统计!D:D,请假统计!A:A,A28,请假统计!C:C,"病假")</f>
        <v>3</v>
      </c>
      <c r="H28" s="17"/>
      <c r="I28" s="17"/>
    </row>
    <row r="29" ht="18.75" spans="1:9">
      <c r="A29" s="17" t="s">
        <v>91</v>
      </c>
      <c r="B29" s="17"/>
      <c r="C29" s="17"/>
      <c r="D29" s="17"/>
      <c r="E29" s="17"/>
      <c r="F29" s="17">
        <f>SUMIFS(请假统计!D:D,请假统计!A:A,A29,请假统计!C:C,"婚假")</f>
        <v>2</v>
      </c>
      <c r="G29" s="17"/>
      <c r="H29" s="17">
        <f>SUMIFS(请假统计!D:D,请假统计!A:A,A29,请假统计!C:C,"事假")</f>
        <v>3</v>
      </c>
      <c r="I29" s="17"/>
    </row>
    <row r="30" ht="18.75" spans="1:9">
      <c r="A30" s="17" t="s">
        <v>93</v>
      </c>
      <c r="B30" s="17"/>
      <c r="C30" s="17"/>
      <c r="D30" s="17"/>
      <c r="E30" s="17"/>
      <c r="F30" s="17"/>
      <c r="G30" s="17"/>
      <c r="H30" s="17">
        <f>SUMIFS(请假统计!D:D,请假统计!A:A,A30,请假统计!C:C,"事假")</f>
        <v>1</v>
      </c>
      <c r="I30" s="17"/>
    </row>
    <row r="31" ht="18.75" spans="1:9">
      <c r="A31" s="17" t="s">
        <v>95</v>
      </c>
      <c r="B31" s="17"/>
      <c r="C31" s="17"/>
      <c r="D31" s="17"/>
      <c r="E31" s="17"/>
      <c r="F31" s="17"/>
      <c r="G31" s="17"/>
      <c r="H31" s="17">
        <f>SUMIFS(请假统计!D:D,请假统计!A:A,A31,请假统计!C:C,"事假")</f>
        <v>1</v>
      </c>
      <c r="I31" s="17"/>
    </row>
    <row r="32" ht="18.75" spans="1:9">
      <c r="A32" s="17" t="s">
        <v>97</v>
      </c>
      <c r="B32" s="17"/>
      <c r="C32" s="17"/>
      <c r="D32" s="17"/>
      <c r="E32" s="17"/>
      <c r="F32" s="17">
        <f>SUMIFS(请假统计!D:D,请假统计!A:A,A32,请假统计!C:C,"婚假")</f>
        <v>5</v>
      </c>
      <c r="G32" s="17"/>
      <c r="H32" s="17">
        <f>SUMIFS(请假统计!D:D,请假统计!A:A,A32,请假统计!C:C,"事假")</f>
        <v>2</v>
      </c>
      <c r="I32" s="17"/>
    </row>
    <row r="33" ht="18.75" spans="1:9">
      <c r="A33" s="17" t="s">
        <v>99</v>
      </c>
      <c r="B33" s="17"/>
      <c r="C33" s="17"/>
      <c r="D33" s="17"/>
      <c r="E33" s="17"/>
      <c r="F33" s="17"/>
      <c r="G33" s="17"/>
      <c r="H33" s="17">
        <f>SUMIFS(请假统计!D:D,请假统计!A:A,A33,请假统计!C:C,"事假")</f>
        <v>4</v>
      </c>
      <c r="I33" s="17"/>
    </row>
    <row r="34" ht="18.75" spans="1:9">
      <c r="A34" s="17" t="s">
        <v>101</v>
      </c>
      <c r="B34" s="17"/>
      <c r="C34" s="17"/>
      <c r="D34" s="17"/>
      <c r="E34" s="17"/>
      <c r="F34" s="17"/>
      <c r="G34" s="17"/>
      <c r="H34" s="17">
        <f>SUMIFS(请假统计!D:D,请假统计!A:A,A34,请假统计!C:C,"事假")</f>
        <v>3.5</v>
      </c>
      <c r="I34" s="17"/>
    </row>
    <row r="35" ht="18.75" spans="1:9">
      <c r="A35" s="17" t="s">
        <v>103</v>
      </c>
      <c r="B35" s="17"/>
      <c r="C35" s="17"/>
      <c r="D35" s="17"/>
      <c r="E35" s="17"/>
      <c r="F35" s="17"/>
      <c r="G35" s="17"/>
      <c r="H35" s="17">
        <f>SUMIFS(请假统计!D:D,请假统计!A:A,A35,请假统计!C:C,"事假")</f>
        <v>6</v>
      </c>
      <c r="I35" s="17"/>
    </row>
    <row r="36" ht="18.75" spans="1:9">
      <c r="A36" s="17" t="s">
        <v>107</v>
      </c>
      <c r="B36" s="17"/>
      <c r="C36" s="17"/>
      <c r="D36" s="17"/>
      <c r="E36" s="17"/>
      <c r="F36" s="17"/>
      <c r="G36" s="17"/>
      <c r="H36" s="17">
        <f>SUMIFS(请假统计!D:D,请假统计!A:A,A36,请假统计!C:C,"事假")</f>
        <v>1</v>
      </c>
      <c r="I36" s="17"/>
    </row>
    <row r="37" ht="18.75" spans="1:9">
      <c r="A37" s="17" t="s">
        <v>109</v>
      </c>
      <c r="B37" s="17">
        <f>SUMIFS(请假统计!D:D,请假统计!A:A,A37,请假统计!C:C,"住院病假")</f>
        <v>7</v>
      </c>
      <c r="C37" s="17"/>
      <c r="D37" s="17"/>
      <c r="E37" s="17"/>
      <c r="F37" s="17"/>
      <c r="G37" s="17"/>
      <c r="H37" s="17"/>
      <c r="I37" s="17"/>
    </row>
    <row r="38" ht="18.75" spans="1:9">
      <c r="A38" s="17" t="s">
        <v>111</v>
      </c>
      <c r="B38" s="17"/>
      <c r="C38" s="17">
        <f>SUMIFS(请假统计!D:D,请假统计!A:A,A38,请假统计!C:C,"护理假")</f>
        <v>17</v>
      </c>
      <c r="D38" s="17"/>
      <c r="E38" s="17"/>
      <c r="F38" s="17"/>
      <c r="G38" s="17"/>
      <c r="H38" s="17">
        <f>SUMIFS(请假统计!D:D,请假统计!A:A,A38,请假统计!C:C,"事假")</f>
        <v>11</v>
      </c>
      <c r="I38" s="17"/>
    </row>
    <row r="39" ht="18.75" spans="1:9">
      <c r="A39" s="17" t="s">
        <v>118</v>
      </c>
      <c r="B39" s="17"/>
      <c r="C39" s="17"/>
      <c r="D39" s="17"/>
      <c r="E39" s="17"/>
      <c r="F39" s="17"/>
      <c r="G39" s="17"/>
      <c r="H39" s="17">
        <f>SUMIFS(请假统计!D:D,请假统计!A:A,A39,请假统计!C:C,"事假")</f>
        <v>2.5</v>
      </c>
      <c r="I39" s="17"/>
    </row>
    <row r="40" ht="18.75" spans="1:9">
      <c r="A40" s="17" t="s">
        <v>119</v>
      </c>
      <c r="B40" s="17"/>
      <c r="C40" s="17"/>
      <c r="D40" s="17"/>
      <c r="E40" s="17"/>
      <c r="F40" s="17"/>
      <c r="G40" s="17"/>
      <c r="H40" s="17">
        <f>SUMIFS(请假统计!D:D,请假统计!A:A,A40,请假统计!C:C,"事假")</f>
        <v>2.5</v>
      </c>
      <c r="I40" s="17"/>
    </row>
    <row r="41" ht="18.75" spans="1:9">
      <c r="A41" s="17" t="s">
        <v>121</v>
      </c>
      <c r="B41" s="17"/>
      <c r="C41" s="17"/>
      <c r="D41" s="17"/>
      <c r="E41" s="17"/>
      <c r="F41" s="17"/>
      <c r="G41" s="17"/>
      <c r="H41" s="17">
        <f>SUMIFS(请假统计!D:D,请假统计!A:A,A41,请假统计!C:C,"事假")</f>
        <v>2.5</v>
      </c>
      <c r="I41" s="17"/>
    </row>
    <row r="42" ht="18.75" spans="1:9">
      <c r="A42" s="17" t="s">
        <v>124</v>
      </c>
      <c r="B42" s="17">
        <v>4.5</v>
      </c>
      <c r="C42" s="17"/>
      <c r="D42" s="17">
        <v>12</v>
      </c>
      <c r="E42" s="17"/>
      <c r="F42" s="17"/>
      <c r="G42" s="17"/>
      <c r="H42" s="17"/>
      <c r="I42" s="17"/>
    </row>
    <row r="43" ht="18.75" spans="1:9">
      <c r="A43" s="17" t="s">
        <v>128</v>
      </c>
      <c r="B43" s="17"/>
      <c r="C43" s="17"/>
      <c r="D43" s="17"/>
      <c r="E43" s="17"/>
      <c r="F43" s="17"/>
      <c r="G43" s="17"/>
      <c r="H43" s="17">
        <f>SUMIFS(请假统计!D:D,请假统计!A:A,A43,请假统计!C:C,"事假")</f>
        <v>0.5</v>
      </c>
      <c r="I43" s="17"/>
    </row>
    <row r="44" ht="18.75" spans="1:9">
      <c r="A44" s="17" t="s">
        <v>129</v>
      </c>
      <c r="B44" s="17"/>
      <c r="C44" s="17"/>
      <c r="D44" s="17"/>
      <c r="E44" s="17"/>
      <c r="F44" s="17"/>
      <c r="G44" s="17">
        <f>SUMIFS(请假统计!D:D,请假统计!A:A,A44,请假统计!C:C,"病假")</f>
        <v>8</v>
      </c>
      <c r="H44" s="17"/>
      <c r="I44" s="17"/>
    </row>
    <row r="45" ht="18.75" spans="1:9">
      <c r="A45" s="17" t="s">
        <v>131</v>
      </c>
      <c r="B45" s="17"/>
      <c r="C45" s="17"/>
      <c r="D45" s="17"/>
      <c r="E45" s="17"/>
      <c r="F45" s="17"/>
      <c r="G45" s="17"/>
      <c r="H45" s="17">
        <f>SUMIFS(请假统计!D:D,请假统计!A:A,A45,请假统计!C:C,"事假")</f>
        <v>1</v>
      </c>
      <c r="I45" s="17"/>
    </row>
    <row r="46" ht="18.75" spans="1:9">
      <c r="A46" s="17" t="s">
        <v>133</v>
      </c>
      <c r="B46" s="17"/>
      <c r="C46" s="17"/>
      <c r="D46" s="17"/>
      <c r="E46" s="17"/>
      <c r="F46" s="17"/>
      <c r="G46" s="17"/>
      <c r="H46" s="17">
        <f>SUMIFS(请假统计!D:D,请假统计!A:A,A46,请假统计!C:C,"事假")</f>
        <v>2</v>
      </c>
      <c r="I46" s="17"/>
    </row>
    <row r="47" ht="18.75" spans="1:9">
      <c r="A47" s="17" t="s">
        <v>135</v>
      </c>
      <c r="B47" s="17">
        <f>SUMIFS(请假统计!D:D,请假统计!A:A,A47,请假统计!C:C,"住院病假")</f>
        <v>2.5</v>
      </c>
      <c r="C47" s="17"/>
      <c r="D47" s="17"/>
      <c r="E47" s="17"/>
      <c r="F47" s="17"/>
      <c r="G47" s="17"/>
      <c r="H47" s="17"/>
      <c r="I47" s="17"/>
    </row>
    <row r="48" ht="18.75" spans="1:9">
      <c r="A48" s="17" t="s">
        <v>137</v>
      </c>
      <c r="B48" s="17"/>
      <c r="C48" s="17"/>
      <c r="D48" s="17"/>
      <c r="E48" s="17"/>
      <c r="F48" s="17"/>
      <c r="G48" s="17"/>
      <c r="H48" s="17">
        <f>SUMIFS(请假统计!D:D,请假统计!A:A,A48,请假统计!C:C,"事假")</f>
        <v>4</v>
      </c>
      <c r="I48" s="17"/>
    </row>
    <row r="49" ht="18.75" spans="1:9">
      <c r="A49" s="18" t="s">
        <v>139</v>
      </c>
      <c r="B49" s="17">
        <f>SUMIFS(请假统计!D:D,请假统计!A:A,A49,请假统计!C:C,"住院病假")</f>
        <v>12</v>
      </c>
      <c r="C49" s="17"/>
      <c r="D49" s="17"/>
      <c r="E49" s="17"/>
      <c r="F49" s="17"/>
      <c r="G49" s="17"/>
      <c r="H49" s="17"/>
      <c r="I49" s="17"/>
    </row>
    <row r="50" ht="18.75" spans="1:9">
      <c r="A50" s="17" t="s">
        <v>141</v>
      </c>
      <c r="B50" s="17"/>
      <c r="C50" s="17"/>
      <c r="D50" s="17"/>
      <c r="E50" s="17"/>
      <c r="F50" s="17"/>
      <c r="G50" s="17"/>
      <c r="H50" s="17">
        <f>SUMIFS(请假统计!D:D,请假统计!A:A,A50,请假统计!C:C,"事假")</f>
        <v>1</v>
      </c>
      <c r="I50" s="17"/>
    </row>
    <row r="51" ht="18.75" spans="1:9">
      <c r="A51" s="17" t="s">
        <v>142</v>
      </c>
      <c r="B51" s="17"/>
      <c r="C51" s="17"/>
      <c r="D51" s="17"/>
      <c r="E51" s="17"/>
      <c r="F51" s="17"/>
      <c r="G51" s="17"/>
      <c r="H51" s="17">
        <f>SUMIFS(请假统计!D:D,请假统计!A:A,A51,请假统计!C:C,"事假")</f>
        <v>2</v>
      </c>
      <c r="I51" s="17"/>
    </row>
    <row r="52" ht="18.75" spans="1:9">
      <c r="A52" s="17" t="s">
        <v>144</v>
      </c>
      <c r="B52" s="17"/>
      <c r="C52" s="17"/>
      <c r="D52" s="17"/>
      <c r="E52" s="17"/>
      <c r="F52" s="17"/>
      <c r="G52" s="17"/>
      <c r="H52" s="17">
        <f>SUMIFS(请假统计!D:D,请假统计!A:A,A52,请假统计!C:C,"事假")</f>
        <v>4.5</v>
      </c>
      <c r="I52" s="17"/>
    </row>
    <row r="53" ht="18.75" spans="1:9">
      <c r="A53" s="17" t="s">
        <v>147</v>
      </c>
      <c r="B53" s="19">
        <f>SUMIFS(请假统计!D:D,请假统计!A:A,A53,请假统计!C:C,"住院病假")</f>
        <v>10</v>
      </c>
      <c r="C53" s="17"/>
      <c r="D53" s="17"/>
      <c r="E53" s="17"/>
      <c r="F53" s="17"/>
      <c r="G53" s="17"/>
      <c r="H53" s="17">
        <f>SUMIFS(请假统计!D:D,请假统计!A:A,A53,请假统计!C:C,"事假")</f>
        <v>0.5</v>
      </c>
      <c r="I53" s="17"/>
    </row>
    <row r="54" ht="18.75" spans="1:9">
      <c r="A54" s="17" t="s">
        <v>153</v>
      </c>
      <c r="B54" s="17">
        <f>SUMIFS(请假统计!D:D,请假统计!A:A,A54,请假统计!C:C,"住院病假")</f>
        <v>5</v>
      </c>
      <c r="C54" s="17"/>
      <c r="D54" s="17"/>
      <c r="E54" s="17"/>
      <c r="F54" s="17"/>
      <c r="G54" s="17"/>
      <c r="H54" s="17">
        <f>SUMIFS(请假统计!D:D,请假统计!A:A,A54,请假统计!C:C,"事假")</f>
        <v>4</v>
      </c>
      <c r="I54" s="17"/>
    </row>
    <row r="55" ht="18.75" spans="1:9">
      <c r="A55" s="17" t="s">
        <v>156</v>
      </c>
      <c r="B55" s="17"/>
      <c r="C55" s="17"/>
      <c r="D55" s="17"/>
      <c r="E55" s="17"/>
      <c r="F55" s="17"/>
      <c r="G55" s="17"/>
      <c r="H55" s="17">
        <f>SUMIFS(请假统计!D:D,请假统计!A:A,A55,请假统计!C:C,"事假")</f>
        <v>4</v>
      </c>
      <c r="I55" s="17"/>
    </row>
    <row r="56" ht="18.75" spans="1:9">
      <c r="A56" s="17" t="s">
        <v>158</v>
      </c>
      <c r="B56" s="17"/>
      <c r="C56" s="17"/>
      <c r="D56" s="17"/>
      <c r="E56" s="17"/>
      <c r="F56" s="17"/>
      <c r="G56" s="17"/>
      <c r="H56" s="17">
        <f>SUMIFS(请假统计!D:D,请假统计!A:A,A56,请假统计!C:C,"事假")</f>
        <v>2</v>
      </c>
      <c r="I56" s="17"/>
    </row>
    <row r="57" ht="18.75" spans="1:9">
      <c r="A57" s="20" t="s">
        <v>160</v>
      </c>
      <c r="B57" s="17"/>
      <c r="C57" s="17"/>
      <c r="D57" s="17"/>
      <c r="E57" s="17"/>
      <c r="F57" s="17"/>
      <c r="G57" s="17"/>
      <c r="H57" s="17">
        <f>SUMIFS(请假统计!D:D,请假统计!A:A,A57,请假统计!C:C,"事假")</f>
        <v>6</v>
      </c>
      <c r="I57" s="17"/>
    </row>
    <row r="58" ht="18.75" spans="1:9">
      <c r="A58" s="17" t="s">
        <v>163</v>
      </c>
      <c r="B58" s="17"/>
      <c r="C58" s="17"/>
      <c r="D58" s="17"/>
      <c r="E58" s="17"/>
      <c r="F58" s="17">
        <v>1</v>
      </c>
      <c r="G58" s="17"/>
      <c r="H58" s="17">
        <f>SUMIFS(请假统计!D:D,请假统计!A:A,A58,请假统计!C:C,"事假")</f>
        <v>3</v>
      </c>
      <c r="I58" s="17"/>
    </row>
    <row r="59" ht="18.75" spans="1:9">
      <c r="A59" s="17" t="s">
        <v>167</v>
      </c>
      <c r="B59" s="17"/>
      <c r="C59" s="17"/>
      <c r="D59" s="17"/>
      <c r="E59" s="17"/>
      <c r="F59" s="17"/>
      <c r="G59" s="17"/>
      <c r="H59" s="17">
        <f>SUMIFS(请假统计!D:D,请假统计!A:A,A59,请假统计!C:C,"事假")</f>
        <v>2.5</v>
      </c>
      <c r="I59" s="17"/>
    </row>
    <row r="60" ht="18.75" spans="1:9">
      <c r="A60" s="17" t="s">
        <v>168</v>
      </c>
      <c r="B60" s="17"/>
      <c r="C60" s="17"/>
      <c r="D60" s="17"/>
      <c r="E60" s="17"/>
      <c r="F60" s="17"/>
      <c r="G60" s="17"/>
      <c r="H60" s="17">
        <f>SUMIFS(请假统计!D:D,请假统计!A:A,A60,请假统计!C:C,"事假")</f>
        <v>3</v>
      </c>
      <c r="I60" s="17"/>
    </row>
    <row r="61" ht="18.75" spans="1:9">
      <c r="A61" s="17" t="s">
        <v>170</v>
      </c>
      <c r="B61" s="17"/>
      <c r="C61" s="17"/>
      <c r="D61" s="17"/>
      <c r="E61" s="17"/>
      <c r="F61" s="17"/>
      <c r="G61" s="17"/>
      <c r="H61" s="17">
        <f>SUMIFS(请假统计!D:D,请假统计!A:A,A61,请假统计!C:C,"事假")</f>
        <v>4</v>
      </c>
      <c r="I61" s="17"/>
    </row>
    <row r="62" ht="18.75" spans="1:9">
      <c r="A62" s="17" t="s">
        <v>172</v>
      </c>
      <c r="B62" s="17"/>
      <c r="C62" s="17"/>
      <c r="D62" s="17"/>
      <c r="E62" s="17"/>
      <c r="F62" s="17"/>
      <c r="G62" s="17"/>
      <c r="H62" s="17">
        <f>SUMIFS(请假统计!D:D,请假统计!A:A,A62,请假统计!C:C,"事假")</f>
        <v>6</v>
      </c>
      <c r="I62" s="17"/>
    </row>
    <row r="63" ht="18.75" spans="1:9">
      <c r="A63" s="17" t="s">
        <v>175</v>
      </c>
      <c r="B63" s="17"/>
      <c r="C63" s="17"/>
      <c r="D63" s="21"/>
      <c r="E63" s="17"/>
      <c r="F63" s="17">
        <f>SUMIFS(请假统计!D:D,请假统计!A:A,A63,请假统计!C:C,"婚假")</f>
        <v>5</v>
      </c>
      <c r="G63" s="17"/>
      <c r="H63" s="17"/>
      <c r="I63" s="21"/>
    </row>
  </sheetData>
  <autoFilter ref="A1:I63">
    <extLst/>
  </autoFilter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workbookViewId="0">
      <pane ySplit="2" topLeftCell="A3" activePane="bottomLeft" state="frozen"/>
      <selection/>
      <selection pane="bottomLeft" activeCell="O22" sqref="O22"/>
    </sheetView>
  </sheetViews>
  <sheetFormatPr defaultColWidth="9" defaultRowHeight="13.5"/>
  <cols>
    <col min="1" max="1" width="13.75" customWidth="1"/>
    <col min="2" max="2" width="8.625" customWidth="1"/>
    <col min="3" max="3" width="7.375" customWidth="1"/>
    <col min="4" max="4" width="8.625" customWidth="1"/>
    <col min="5" max="7" width="5.375" customWidth="1"/>
    <col min="8" max="8" width="12.625" customWidth="1"/>
    <col min="9" max="9" width="9.375" customWidth="1"/>
    <col min="10" max="10" width="20.375" customWidth="1"/>
  </cols>
  <sheetData>
    <row r="1" ht="22.5" spans="1:10">
      <c r="A1" s="2" t="s">
        <v>178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4" t="s">
        <v>16</v>
      </c>
      <c r="C2" s="3" t="s">
        <v>117</v>
      </c>
      <c r="D2" s="4" t="s">
        <v>127</v>
      </c>
      <c r="E2" s="3" t="s">
        <v>54</v>
      </c>
      <c r="F2" s="3" t="s">
        <v>31</v>
      </c>
      <c r="G2" s="3" t="s">
        <v>13</v>
      </c>
      <c r="H2" s="3" t="s">
        <v>9</v>
      </c>
      <c r="I2" s="11" t="s">
        <v>179</v>
      </c>
      <c r="J2" s="11" t="s">
        <v>180</v>
      </c>
    </row>
    <row r="3" ht="14.25" spans="1:10">
      <c r="A3" s="5" t="s">
        <v>7</v>
      </c>
      <c r="B3" s="5"/>
      <c r="C3" s="5"/>
      <c r="D3" s="5"/>
      <c r="E3" s="5"/>
      <c r="F3" s="5"/>
      <c r="G3" s="5"/>
      <c r="H3" s="5">
        <f>SUMIFS(请假统计!D:D,请假统计!A:A,A3,请假统计!C:C,"事假")</f>
        <v>2</v>
      </c>
      <c r="I3" s="12">
        <v>200</v>
      </c>
      <c r="J3" s="12"/>
    </row>
    <row r="4" ht="14.25" spans="1:10">
      <c r="A4" s="5" t="s">
        <v>11</v>
      </c>
      <c r="B4" s="5">
        <f>SUMIFS(请假统计!D:D,请假统计!A:A,A4,请假统计!C:C,"住院病假")</f>
        <v>6</v>
      </c>
      <c r="C4" s="5"/>
      <c r="D4" s="5"/>
      <c r="E4" s="5"/>
      <c r="F4" s="5"/>
      <c r="G4" s="5">
        <f>SUMIFS(请假统计!D:D,请假统计!A:A,A4,请假统计!C:C,"病假")</f>
        <v>5</v>
      </c>
      <c r="H4" s="5" t="s">
        <v>181</v>
      </c>
      <c r="I4" s="12">
        <v>1500</v>
      </c>
      <c r="J4" s="12"/>
    </row>
    <row r="5" ht="14.25" spans="1:10">
      <c r="A5" s="5" t="s">
        <v>21</v>
      </c>
      <c r="B5" s="5"/>
      <c r="C5" s="5"/>
      <c r="D5" s="5"/>
      <c r="E5" s="5"/>
      <c r="F5" s="5"/>
      <c r="G5" s="5">
        <f>SUMIFS(请假统计!D:D,请假统计!A:A,A5,请假统计!C:C,"病假")</f>
        <v>2</v>
      </c>
      <c r="H5" s="5"/>
      <c r="I5" s="12">
        <v>100</v>
      </c>
      <c r="J5" s="12"/>
    </row>
    <row r="6" ht="14.25" spans="1:10">
      <c r="A6" s="5" t="s">
        <v>23</v>
      </c>
      <c r="B6" s="5"/>
      <c r="C6" s="5"/>
      <c r="D6" s="5"/>
      <c r="E6" s="5"/>
      <c r="F6" s="5"/>
      <c r="G6" s="5"/>
      <c r="H6" s="5" t="s">
        <v>182</v>
      </c>
      <c r="I6" s="12">
        <v>300</v>
      </c>
      <c r="J6" s="12"/>
    </row>
    <row r="7" ht="14.25" spans="1:10">
      <c r="A7" s="5" t="s">
        <v>27</v>
      </c>
      <c r="B7" s="5"/>
      <c r="C7" s="5"/>
      <c r="D7" s="5"/>
      <c r="E7" s="5"/>
      <c r="F7" s="5">
        <f>SUMIFS(请假统计!D:D,请假统计!A:A,A7,请假统计!C:C,"婚假")</f>
        <v>5</v>
      </c>
      <c r="G7" s="5"/>
      <c r="H7" s="5" t="s">
        <v>183</v>
      </c>
      <c r="I7" s="12">
        <v>950</v>
      </c>
      <c r="J7" s="12">
        <v>200</v>
      </c>
    </row>
    <row r="8" ht="14.25" spans="1:10">
      <c r="A8" s="5" t="s">
        <v>32</v>
      </c>
      <c r="B8" s="5"/>
      <c r="C8" s="5"/>
      <c r="D8" s="5"/>
      <c r="E8" s="5"/>
      <c r="F8" s="5"/>
      <c r="G8" s="5">
        <f>SUMIFS(请假统计!D:D,请假统计!A:A,A8,请假统计!C:C,"病假")</f>
        <v>2</v>
      </c>
      <c r="H8" s="5"/>
      <c r="I8" s="12">
        <v>100</v>
      </c>
      <c r="J8" s="12"/>
    </row>
    <row r="9" ht="14.25" spans="1:10">
      <c r="A9" s="5" t="s">
        <v>35</v>
      </c>
      <c r="B9" s="5"/>
      <c r="C9" s="5"/>
      <c r="D9" s="5"/>
      <c r="E9" s="5"/>
      <c r="F9" s="5"/>
      <c r="G9" s="5"/>
      <c r="H9" s="5" t="s">
        <v>184</v>
      </c>
      <c r="I9" s="12">
        <v>450</v>
      </c>
      <c r="J9" s="12"/>
    </row>
    <row r="10" ht="14.25" spans="1:10">
      <c r="A10" s="5" t="s">
        <v>39</v>
      </c>
      <c r="B10" s="5"/>
      <c r="C10" s="5"/>
      <c r="D10" s="5"/>
      <c r="E10" s="5"/>
      <c r="F10" s="5"/>
      <c r="G10" s="5"/>
      <c r="H10" s="5" t="s">
        <v>185</v>
      </c>
      <c r="I10" s="12">
        <v>250</v>
      </c>
      <c r="J10" s="12"/>
    </row>
    <row r="11" ht="14.25" spans="1:10">
      <c r="A11" s="5" t="s">
        <v>42</v>
      </c>
      <c r="B11" s="5"/>
      <c r="C11" s="5"/>
      <c r="D11" s="5"/>
      <c r="E11" s="5"/>
      <c r="F11" s="5">
        <f>SUMIFS(请假统计!D:D,请假统计!A:A,A11,请假统计!C:C,"婚假")</f>
        <v>5.5</v>
      </c>
      <c r="G11" s="5"/>
      <c r="H11" s="5" t="s">
        <v>182</v>
      </c>
      <c r="I11" s="12">
        <v>300</v>
      </c>
      <c r="J11" s="12">
        <v>150</v>
      </c>
    </row>
    <row r="12" ht="14.25" spans="1:10">
      <c r="A12" s="5" t="s">
        <v>48</v>
      </c>
      <c r="B12" s="5"/>
      <c r="C12" s="5"/>
      <c r="D12" s="5"/>
      <c r="E12" s="5"/>
      <c r="F12" s="5"/>
      <c r="G12" s="5">
        <f>SUMIFS(请假统计!D:D,请假统计!A:A,A12,请假统计!C:C,"病假")</f>
        <v>3</v>
      </c>
      <c r="H12" s="5"/>
      <c r="I12" s="12">
        <v>150</v>
      </c>
      <c r="J12" s="12"/>
    </row>
    <row r="13" ht="14.25" spans="1:10">
      <c r="A13" s="5" t="s">
        <v>50</v>
      </c>
      <c r="B13" s="5"/>
      <c r="C13" s="5"/>
      <c r="D13" s="5"/>
      <c r="E13" s="5"/>
      <c r="F13" s="5"/>
      <c r="G13" s="5"/>
      <c r="H13" s="5">
        <f>SUMIFS(请假统计!D:D,请假统计!A:A,A13,请假统计!C:C,"事假")</f>
        <v>2.5</v>
      </c>
      <c r="I13" s="12">
        <v>250</v>
      </c>
      <c r="J13" s="12"/>
    </row>
    <row r="14" ht="14.25" spans="1:10">
      <c r="A14" s="5" t="s">
        <v>52</v>
      </c>
      <c r="B14" s="5"/>
      <c r="C14" s="5"/>
      <c r="D14" s="5"/>
      <c r="E14" s="5">
        <f>SUMIFS(请假统计!D:D,请假统计!A:A,A14,请假统计!C:C,"丧假")</f>
        <v>7</v>
      </c>
      <c r="F14" s="5"/>
      <c r="G14" s="5"/>
      <c r="H14" s="5"/>
      <c r="I14" s="12">
        <v>0</v>
      </c>
      <c r="J14" s="12"/>
    </row>
    <row r="15" ht="14.25" spans="1:10">
      <c r="A15" s="5" t="s">
        <v>55</v>
      </c>
      <c r="B15" s="5"/>
      <c r="C15" s="5"/>
      <c r="D15" s="5"/>
      <c r="E15" s="5"/>
      <c r="F15" s="5"/>
      <c r="G15" s="5">
        <f>SUMIFS(请假统计!D:D,请假统计!A:A,A15,请假统计!C:C,"病假")</f>
        <v>3</v>
      </c>
      <c r="H15" s="5"/>
      <c r="I15" s="12">
        <v>150</v>
      </c>
      <c r="J15" s="12"/>
    </row>
    <row r="16" ht="14.25" spans="1:10">
      <c r="A16" s="5" t="s">
        <v>57</v>
      </c>
      <c r="B16" s="5"/>
      <c r="C16" s="5"/>
      <c r="D16" s="5"/>
      <c r="E16" s="5"/>
      <c r="F16" s="5"/>
      <c r="G16" s="5"/>
      <c r="H16" s="5" t="s">
        <v>186</v>
      </c>
      <c r="I16" s="12">
        <v>300</v>
      </c>
      <c r="J16" s="12"/>
    </row>
    <row r="17" ht="14.25" spans="1:10">
      <c r="A17" s="5" t="s">
        <v>59</v>
      </c>
      <c r="B17" s="5"/>
      <c r="C17" s="5"/>
      <c r="D17" s="5"/>
      <c r="E17" s="5"/>
      <c r="F17" s="5"/>
      <c r="G17" s="5"/>
      <c r="H17" s="5" t="s">
        <v>187</v>
      </c>
      <c r="I17" s="12">
        <v>450</v>
      </c>
      <c r="J17" s="12"/>
    </row>
    <row r="18" ht="14.25" spans="1:10">
      <c r="A18" s="5" t="s">
        <v>62</v>
      </c>
      <c r="B18" s="5"/>
      <c r="C18" s="5"/>
      <c r="D18" s="5"/>
      <c r="E18" s="5"/>
      <c r="F18" s="5"/>
      <c r="G18" s="5" t="s">
        <v>188</v>
      </c>
      <c r="H18" s="5"/>
      <c r="I18" s="12">
        <v>250</v>
      </c>
      <c r="J18" s="12"/>
    </row>
    <row r="19" ht="14.25" spans="1:10">
      <c r="A19" s="5" t="s">
        <v>65</v>
      </c>
      <c r="B19" s="5"/>
      <c r="C19" s="5"/>
      <c r="D19" s="5"/>
      <c r="E19" s="5"/>
      <c r="F19" s="5">
        <f>SUMIFS(请假统计!D:D,请假统计!A:A,A19,请假统计!C:C,"婚假")</f>
        <v>5</v>
      </c>
      <c r="G19" s="5">
        <f>SUMIFS(请假统计!D:D,请假统计!A:A,A19,请假统计!C:C,"病假")</f>
        <v>1</v>
      </c>
      <c r="H19" s="5"/>
      <c r="I19" s="12">
        <v>50</v>
      </c>
      <c r="J19" s="12">
        <v>200</v>
      </c>
    </row>
    <row r="20" ht="14.25" spans="1:10">
      <c r="A20" s="5" t="s">
        <v>68</v>
      </c>
      <c r="B20" s="5"/>
      <c r="C20" s="5"/>
      <c r="D20" s="5"/>
      <c r="E20" s="5"/>
      <c r="F20" s="5"/>
      <c r="G20" s="5"/>
      <c r="H20" s="5" t="s">
        <v>189</v>
      </c>
      <c r="I20" s="12">
        <v>1125</v>
      </c>
      <c r="J20" s="12"/>
    </row>
    <row r="21" ht="14.25" spans="1:10">
      <c r="A21" s="5" t="s">
        <v>71</v>
      </c>
      <c r="B21" s="5"/>
      <c r="C21" s="5"/>
      <c r="D21" s="5"/>
      <c r="E21" s="5"/>
      <c r="F21" s="5"/>
      <c r="G21" s="5"/>
      <c r="H21" s="5">
        <f>SUMIFS(请假统计!D:D,请假统计!A:A,A21,请假统计!C:C,"事假")</f>
        <v>3</v>
      </c>
      <c r="I21" s="12">
        <v>300</v>
      </c>
      <c r="J21" s="12"/>
    </row>
    <row r="22" ht="14.25" spans="1:10">
      <c r="A22" s="5" t="s">
        <v>73</v>
      </c>
      <c r="B22" s="5"/>
      <c r="C22" s="5"/>
      <c r="D22" s="5"/>
      <c r="E22" s="5"/>
      <c r="F22" s="5">
        <f>SUMIFS(请假统计!D:D,请假统计!A:A,A22,请假统计!C:C,"婚假")</f>
        <v>4</v>
      </c>
      <c r="G22" s="5"/>
      <c r="H22" s="5"/>
      <c r="I22" s="12"/>
      <c r="J22" s="12">
        <v>300</v>
      </c>
    </row>
    <row r="23" ht="14.25" spans="1:10">
      <c r="A23" s="5" t="s">
        <v>75</v>
      </c>
      <c r="B23" s="5"/>
      <c r="C23" s="5"/>
      <c r="D23" s="5"/>
      <c r="E23" s="5"/>
      <c r="F23" s="5"/>
      <c r="G23" s="5">
        <f>SUMIFS(请假统计!D:D,请假统计!A:A,A23,请假统计!C:C,"病假")</f>
        <v>2</v>
      </c>
      <c r="H23" s="5"/>
      <c r="I23" s="12">
        <v>100</v>
      </c>
      <c r="J23" s="12"/>
    </row>
    <row r="24" ht="14.25" spans="1:10">
      <c r="A24" s="5" t="s">
        <v>77</v>
      </c>
      <c r="B24" s="5"/>
      <c r="C24" s="5"/>
      <c r="D24" s="5"/>
      <c r="E24" s="5"/>
      <c r="F24" s="5"/>
      <c r="G24" s="5"/>
      <c r="H24" s="5">
        <f>SUMIFS(请假统计!D:D,请假统计!A:A,A24,请假统计!C:C,"事假")</f>
        <v>1</v>
      </c>
      <c r="I24" s="12">
        <v>100</v>
      </c>
      <c r="J24" s="12"/>
    </row>
    <row r="25" ht="14.25" spans="1:10">
      <c r="A25" s="5" t="s">
        <v>79</v>
      </c>
      <c r="B25" s="5"/>
      <c r="C25" s="5"/>
      <c r="D25" s="5"/>
      <c r="E25" s="5"/>
      <c r="F25" s="5">
        <v>2</v>
      </c>
      <c r="G25" s="5"/>
      <c r="H25" s="5">
        <f>SUMIFS(请假统计!D:D,请假统计!A:A,A25,请假统计!C:C,"事假")</f>
        <v>3</v>
      </c>
      <c r="I25" s="12">
        <v>300</v>
      </c>
      <c r="J25" s="12">
        <v>500</v>
      </c>
    </row>
    <row r="26" ht="14.25" spans="1:10">
      <c r="A26" s="5" t="s">
        <v>82</v>
      </c>
      <c r="B26" s="5"/>
      <c r="C26" s="5"/>
      <c r="D26" s="5"/>
      <c r="E26" s="5"/>
      <c r="F26" s="5"/>
      <c r="G26" s="5"/>
      <c r="H26" s="5" t="s">
        <v>190</v>
      </c>
      <c r="I26" s="12">
        <v>1100</v>
      </c>
      <c r="J26" s="12"/>
    </row>
    <row r="27" ht="14.25" spans="1:10">
      <c r="A27" s="5" t="s">
        <v>87</v>
      </c>
      <c r="B27" s="5">
        <f>SUMIFS(请假统计!D:D,请假统计!A:A,A27,请假统计!C:C,"住院病假")</f>
        <v>5.5</v>
      </c>
      <c r="C27" s="5"/>
      <c r="D27" s="5"/>
      <c r="E27" s="5"/>
      <c r="F27" s="5">
        <f>SUMIFS(请假统计!D:D,请假统计!A:A,A27,请假统计!C:C,"婚假")</f>
        <v>4</v>
      </c>
      <c r="G27" s="5"/>
      <c r="H27" s="5"/>
      <c r="I27" s="12"/>
      <c r="J27" s="12">
        <v>300</v>
      </c>
    </row>
    <row r="28" ht="14.25" spans="1:10">
      <c r="A28" s="5" t="s">
        <v>10</v>
      </c>
      <c r="B28" s="5"/>
      <c r="C28" s="5"/>
      <c r="D28" s="5"/>
      <c r="E28" s="5"/>
      <c r="F28" s="5"/>
      <c r="G28" s="5">
        <f>SUMIFS(请假统计!D:D,请假统计!A:A,A28,请假统计!C:C,"病假")</f>
        <v>3</v>
      </c>
      <c r="H28" s="5"/>
      <c r="I28" s="12">
        <v>150</v>
      </c>
      <c r="J28" s="12"/>
    </row>
    <row r="29" ht="14.25" spans="1:10">
      <c r="A29" s="5" t="s">
        <v>91</v>
      </c>
      <c r="B29" s="5"/>
      <c r="C29" s="5"/>
      <c r="D29" s="5"/>
      <c r="E29" s="5"/>
      <c r="F29" s="5">
        <f>SUMIFS(请假统计!D:D,请假统计!A:A,A29,请假统计!C:C,"婚假")</f>
        <v>2</v>
      </c>
      <c r="G29" s="5"/>
      <c r="H29" s="5">
        <f>SUMIFS(请假统计!D:D,请假统计!A:A,A29,请假统计!C:C,"事假")</f>
        <v>3</v>
      </c>
      <c r="I29" s="12">
        <v>300</v>
      </c>
      <c r="J29" s="12">
        <v>500</v>
      </c>
    </row>
    <row r="30" ht="14.25" spans="1:10">
      <c r="A30" s="5" t="s">
        <v>93</v>
      </c>
      <c r="B30" s="5"/>
      <c r="C30" s="5"/>
      <c r="D30" s="5"/>
      <c r="E30" s="5"/>
      <c r="F30" s="5"/>
      <c r="G30" s="5"/>
      <c r="H30" s="5">
        <f>SUMIFS(请假统计!D:D,请假统计!A:A,A30,请假统计!C:C,"事假")</f>
        <v>1</v>
      </c>
      <c r="I30" s="12">
        <v>100</v>
      </c>
      <c r="J30" s="12"/>
    </row>
    <row r="31" ht="14.25" spans="1:10">
      <c r="A31" s="5" t="s">
        <v>95</v>
      </c>
      <c r="B31" s="5"/>
      <c r="C31" s="5"/>
      <c r="D31" s="5"/>
      <c r="E31" s="5"/>
      <c r="F31" s="5"/>
      <c r="G31" s="5"/>
      <c r="H31" s="5">
        <f>SUMIFS(请假统计!D:D,请假统计!A:A,A31,请假统计!C:C,"事假")</f>
        <v>1</v>
      </c>
      <c r="I31" s="12">
        <v>100</v>
      </c>
      <c r="J31" s="12"/>
    </row>
    <row r="32" ht="14.25" spans="1:10">
      <c r="A32" s="5" t="s">
        <v>97</v>
      </c>
      <c r="B32" s="5"/>
      <c r="C32" s="5"/>
      <c r="D32" s="5"/>
      <c r="E32" s="5"/>
      <c r="F32" s="5">
        <f>SUMIFS(请假统计!D:D,请假统计!A:A,A32,请假统计!C:C,"婚假")</f>
        <v>5</v>
      </c>
      <c r="G32" s="5"/>
      <c r="H32" s="5">
        <f>SUMIFS(请假统计!D:D,请假统计!A:A,A32,请假统计!C:C,"事假")</f>
        <v>2</v>
      </c>
      <c r="I32" s="12">
        <v>200</v>
      </c>
      <c r="J32" s="12">
        <v>200</v>
      </c>
    </row>
    <row r="33" ht="14.25" spans="1:10">
      <c r="A33" s="5" t="s">
        <v>99</v>
      </c>
      <c r="B33" s="5"/>
      <c r="C33" s="5"/>
      <c r="D33" s="5"/>
      <c r="E33" s="5"/>
      <c r="F33" s="5"/>
      <c r="G33" s="5"/>
      <c r="H33" s="5">
        <f>SUMIFS(请假统计!D:D,请假统计!A:A,A33,请假统计!C:C,"事假")</f>
        <v>4</v>
      </c>
      <c r="I33" s="12">
        <v>600</v>
      </c>
      <c r="J33" s="12"/>
    </row>
    <row r="34" ht="14.25" spans="1:10">
      <c r="A34" s="5" t="s">
        <v>101</v>
      </c>
      <c r="B34" s="5"/>
      <c r="C34" s="5"/>
      <c r="D34" s="5"/>
      <c r="E34" s="5"/>
      <c r="F34" s="5"/>
      <c r="G34" s="5"/>
      <c r="H34" s="5">
        <f>SUMIFS(请假统计!D:D,请假统计!A:A,A34,请假统计!C:C,"事假")</f>
        <v>3.5</v>
      </c>
      <c r="I34" s="12">
        <v>525</v>
      </c>
      <c r="J34" s="12"/>
    </row>
    <row r="35" ht="14.25" spans="1:10">
      <c r="A35" s="5" t="s">
        <v>103</v>
      </c>
      <c r="B35" s="5"/>
      <c r="C35" s="5"/>
      <c r="D35" s="5"/>
      <c r="E35" s="5"/>
      <c r="F35" s="5"/>
      <c r="G35" s="5"/>
      <c r="H35" s="5" t="s">
        <v>191</v>
      </c>
      <c r="I35" s="12">
        <v>600</v>
      </c>
      <c r="J35" s="12"/>
    </row>
    <row r="36" ht="14.25" spans="1:10">
      <c r="A36" s="5" t="s">
        <v>107</v>
      </c>
      <c r="B36" s="5"/>
      <c r="C36" s="5"/>
      <c r="D36" s="5"/>
      <c r="E36" s="5"/>
      <c r="F36" s="5"/>
      <c r="G36" s="5"/>
      <c r="H36" s="5">
        <f>SUMIFS(请假统计!D:D,请假统计!A:A,A36,请假统计!C:C,"事假")</f>
        <v>1</v>
      </c>
      <c r="I36" s="12">
        <v>100</v>
      </c>
      <c r="J36" s="12"/>
    </row>
    <row r="37" ht="14.25" spans="1:10">
      <c r="A37" s="5" t="s">
        <v>109</v>
      </c>
      <c r="B37" s="5">
        <f>SUMIFS(请假统计!D:D,请假统计!A:A,A37,请假统计!C:C,"住院病假")</f>
        <v>7</v>
      </c>
      <c r="C37" s="5"/>
      <c r="D37" s="5"/>
      <c r="E37" s="5"/>
      <c r="F37" s="5"/>
      <c r="G37" s="5"/>
      <c r="H37" s="5"/>
      <c r="I37" s="12"/>
      <c r="J37" s="12"/>
    </row>
    <row r="38" ht="14.25" spans="1:10">
      <c r="A38" s="5" t="s">
        <v>111</v>
      </c>
      <c r="B38" s="5"/>
      <c r="C38" s="5">
        <f>SUMIFS(请假统计!D:D,请假统计!A:A,A38,请假统计!C:C,"护理假")</f>
        <v>17</v>
      </c>
      <c r="D38" s="5"/>
      <c r="E38" s="5"/>
      <c r="F38" s="5"/>
      <c r="G38" s="5"/>
      <c r="H38" s="5" t="s">
        <v>192</v>
      </c>
      <c r="I38" s="12">
        <v>1300</v>
      </c>
      <c r="J38" s="12"/>
    </row>
    <row r="39" ht="14.25" spans="1:10">
      <c r="A39" s="5" t="s">
        <v>118</v>
      </c>
      <c r="B39" s="5"/>
      <c r="C39" s="5"/>
      <c r="D39" s="5"/>
      <c r="E39" s="5"/>
      <c r="F39" s="5"/>
      <c r="G39" s="5"/>
      <c r="H39" s="5" t="s">
        <v>193</v>
      </c>
      <c r="I39" s="12">
        <v>250</v>
      </c>
      <c r="J39" s="12"/>
    </row>
    <row r="40" ht="14.25" spans="1:10">
      <c r="A40" s="5" t="s">
        <v>119</v>
      </c>
      <c r="B40" s="5"/>
      <c r="C40" s="5"/>
      <c r="D40" s="5"/>
      <c r="E40" s="5"/>
      <c r="F40" s="5"/>
      <c r="G40" s="5"/>
      <c r="H40" s="5">
        <f>SUMIFS(请假统计!D:D,请假统计!A:A,A40,请假统计!C:C,"事假")</f>
        <v>2.5</v>
      </c>
      <c r="I40" s="12">
        <v>250</v>
      </c>
      <c r="J40" s="12"/>
    </row>
    <row r="41" ht="14.25" spans="1:10">
      <c r="A41" s="5" t="s">
        <v>121</v>
      </c>
      <c r="B41" s="5"/>
      <c r="C41" s="5"/>
      <c r="D41" s="5"/>
      <c r="E41" s="5"/>
      <c r="F41" s="5"/>
      <c r="G41" s="5"/>
      <c r="H41" s="5" t="s">
        <v>194</v>
      </c>
      <c r="I41" s="12">
        <v>250</v>
      </c>
      <c r="J41" s="12"/>
    </row>
    <row r="42" ht="14.25" spans="1:10">
      <c r="A42" s="5" t="s">
        <v>124</v>
      </c>
      <c r="B42" s="5">
        <v>4.5</v>
      </c>
      <c r="C42" s="5"/>
      <c r="D42" s="5">
        <v>12</v>
      </c>
      <c r="E42" s="5"/>
      <c r="F42" s="5"/>
      <c r="G42" s="5"/>
      <c r="H42" s="5"/>
      <c r="I42" s="12">
        <v>0</v>
      </c>
      <c r="J42" s="12"/>
    </row>
    <row r="43" ht="14.25" spans="1:10">
      <c r="A43" s="5" t="s">
        <v>128</v>
      </c>
      <c r="B43" s="5"/>
      <c r="C43" s="5"/>
      <c r="D43" s="5"/>
      <c r="E43" s="5"/>
      <c r="F43" s="5"/>
      <c r="G43" s="5"/>
      <c r="H43" s="5">
        <f>SUMIFS(请假统计!D:D,请假统计!A:A,A43,请假统计!C:C,"事假")</f>
        <v>0.5</v>
      </c>
      <c r="I43" s="12">
        <v>50</v>
      </c>
      <c r="J43" s="12"/>
    </row>
    <row r="44" ht="14.25" spans="1:10">
      <c r="A44" s="5" t="s">
        <v>129</v>
      </c>
      <c r="B44" s="5"/>
      <c r="C44" s="5"/>
      <c r="D44" s="5"/>
      <c r="E44" s="5"/>
      <c r="F44" s="5"/>
      <c r="G44" s="5">
        <f>SUMIFS(请假统计!D:D,请假统计!A:A,A44,请假统计!C:C,"病假")</f>
        <v>8</v>
      </c>
      <c r="H44" s="5"/>
      <c r="I44" s="12">
        <v>800</v>
      </c>
      <c r="J44" s="12"/>
    </row>
    <row r="45" ht="14.25" spans="1:10">
      <c r="A45" s="5" t="s">
        <v>131</v>
      </c>
      <c r="B45" s="5"/>
      <c r="C45" s="5"/>
      <c r="D45" s="5"/>
      <c r="E45" s="5"/>
      <c r="F45" s="5"/>
      <c r="G45" s="5"/>
      <c r="H45" s="5">
        <f>SUMIFS(请假统计!D:D,请假统计!A:A,A45,请假统计!C:C,"事假")</f>
        <v>1</v>
      </c>
      <c r="I45" s="12">
        <v>100</v>
      </c>
      <c r="J45" s="12"/>
    </row>
    <row r="46" ht="14.25" spans="1:10">
      <c r="A46" s="5" t="s">
        <v>133</v>
      </c>
      <c r="B46" s="5"/>
      <c r="C46" s="5"/>
      <c r="D46" s="5"/>
      <c r="E46" s="5"/>
      <c r="F46" s="5"/>
      <c r="G46" s="5"/>
      <c r="H46" s="5">
        <f>SUMIFS(请假统计!D:D,请假统计!A:A,A46,请假统计!C:C,"事假")</f>
        <v>2</v>
      </c>
      <c r="I46" s="12">
        <v>200</v>
      </c>
      <c r="J46" s="12"/>
    </row>
    <row r="47" ht="14.25" spans="1:10">
      <c r="A47" s="5" t="s">
        <v>135</v>
      </c>
      <c r="B47" s="5">
        <f>SUMIFS(请假统计!D:D,请假统计!A:A,A47,请假统计!C:C,"住院病假")</f>
        <v>2.5</v>
      </c>
      <c r="C47" s="5"/>
      <c r="D47" s="5"/>
      <c r="E47" s="5"/>
      <c r="F47" s="5"/>
      <c r="G47" s="5"/>
      <c r="H47" s="5"/>
      <c r="I47" s="12">
        <v>0</v>
      </c>
      <c r="J47" s="12"/>
    </row>
    <row r="48" ht="14.25" spans="1:10">
      <c r="A48" s="5" t="s">
        <v>137</v>
      </c>
      <c r="B48" s="5"/>
      <c r="C48" s="5"/>
      <c r="D48" s="5"/>
      <c r="E48" s="5"/>
      <c r="F48" s="5"/>
      <c r="G48" s="5"/>
      <c r="H48" s="5">
        <f>SUMIFS(请假统计!D:D,请假统计!A:A,A48,请假统计!C:C,"事假")</f>
        <v>4</v>
      </c>
      <c r="I48" s="12">
        <v>600</v>
      </c>
      <c r="J48" s="12"/>
    </row>
    <row r="49" ht="14.25" spans="1:10">
      <c r="A49" s="6" t="s">
        <v>139</v>
      </c>
      <c r="B49" s="5">
        <f>SUMIFS(请假统计!D:D,请假统计!A:A,A49,请假统计!C:C,"住院病假")</f>
        <v>12</v>
      </c>
      <c r="C49" s="5"/>
      <c r="D49" s="5"/>
      <c r="E49" s="5"/>
      <c r="F49" s="5"/>
      <c r="G49" s="5"/>
      <c r="H49" s="5"/>
      <c r="I49" s="12">
        <v>0</v>
      </c>
      <c r="J49" s="12"/>
    </row>
    <row r="50" ht="14.25" spans="1:10">
      <c r="A50" s="5" t="s">
        <v>141</v>
      </c>
      <c r="B50" s="5"/>
      <c r="C50" s="5"/>
      <c r="D50" s="5"/>
      <c r="E50" s="5"/>
      <c r="F50" s="5"/>
      <c r="G50" s="5"/>
      <c r="H50" s="5">
        <f>SUMIFS(请假统计!D:D,请假统计!A:A,A50,请假统计!C:C,"事假")</f>
        <v>1</v>
      </c>
      <c r="I50" s="12">
        <v>100</v>
      </c>
      <c r="J50" s="12"/>
    </row>
    <row r="51" ht="14.25" spans="1:10">
      <c r="A51" s="5" t="s">
        <v>142</v>
      </c>
      <c r="B51" s="5"/>
      <c r="C51" s="5"/>
      <c r="D51" s="5"/>
      <c r="E51" s="5"/>
      <c r="F51" s="5"/>
      <c r="G51" s="5"/>
      <c r="H51" s="5">
        <f>SUMIFS(请假统计!D:D,请假统计!A:A,A51,请假统计!C:C,"事假")</f>
        <v>2</v>
      </c>
      <c r="I51" s="12">
        <v>200</v>
      </c>
      <c r="J51" s="12"/>
    </row>
    <row r="52" ht="14.25" spans="1:10">
      <c r="A52" s="5" t="s">
        <v>144</v>
      </c>
      <c r="B52" s="5"/>
      <c r="C52" s="5"/>
      <c r="D52" s="5"/>
      <c r="E52" s="5"/>
      <c r="F52" s="5"/>
      <c r="G52" s="5"/>
      <c r="H52" s="5" t="s">
        <v>195</v>
      </c>
      <c r="I52" s="12">
        <v>450</v>
      </c>
      <c r="J52" s="12"/>
    </row>
    <row r="53" ht="14.25" spans="1:10">
      <c r="A53" s="5" t="s">
        <v>147</v>
      </c>
      <c r="B53" s="7">
        <f>SUMIFS(请假统计!D:D,请假统计!A:A,A53,请假统计!C:C,"住院病假")</f>
        <v>10</v>
      </c>
      <c r="C53" s="5"/>
      <c r="D53" s="5"/>
      <c r="E53" s="5"/>
      <c r="F53" s="5"/>
      <c r="G53" s="5">
        <v>43</v>
      </c>
      <c r="H53" s="5">
        <f>SUMIFS(请假统计!D:D,请假统计!A:A,A53,请假统计!C:C,"事假")</f>
        <v>0.5</v>
      </c>
      <c r="I53" s="12">
        <v>4350</v>
      </c>
      <c r="J53" s="12"/>
    </row>
    <row r="54" ht="14.25" spans="1:10">
      <c r="A54" s="5" t="s">
        <v>153</v>
      </c>
      <c r="B54" s="5">
        <f>SUMIFS(请假统计!D:D,请假统计!A:A,A54,请假统计!C:C,"住院病假")</f>
        <v>5</v>
      </c>
      <c r="C54" s="5"/>
      <c r="D54" s="5"/>
      <c r="E54" s="5"/>
      <c r="F54" s="5"/>
      <c r="G54" s="5"/>
      <c r="H54" s="5">
        <f>SUMIFS(请假统计!D:D,请假统计!A:A,A54,请假统计!C:C,"事假")</f>
        <v>4</v>
      </c>
      <c r="I54" s="12">
        <v>600</v>
      </c>
      <c r="J54" s="12"/>
    </row>
    <row r="55" ht="14.25" spans="1:10">
      <c r="A55" s="5" t="s">
        <v>156</v>
      </c>
      <c r="B55" s="5"/>
      <c r="C55" s="5"/>
      <c r="D55" s="5"/>
      <c r="E55" s="5"/>
      <c r="F55" s="5"/>
      <c r="G55" s="5"/>
      <c r="H55" s="5">
        <f>SUMIFS(请假统计!D:D,请假统计!A:A,A55,请假统计!C:C,"事假")</f>
        <v>4</v>
      </c>
      <c r="I55" s="12">
        <v>600</v>
      </c>
      <c r="J55" s="12"/>
    </row>
    <row r="56" ht="14.25" spans="1:10">
      <c r="A56" s="5" t="s">
        <v>158</v>
      </c>
      <c r="B56" s="5"/>
      <c r="C56" s="5"/>
      <c r="D56" s="5"/>
      <c r="E56" s="5"/>
      <c r="F56" s="5"/>
      <c r="G56" s="5"/>
      <c r="H56" s="5">
        <f>SUMIFS(请假统计!D:D,请假统计!A:A,A56,请假统计!C:C,"事假")</f>
        <v>2</v>
      </c>
      <c r="I56" s="12">
        <v>200</v>
      </c>
      <c r="J56" s="12"/>
    </row>
    <row r="57" ht="14.25" spans="1:10">
      <c r="A57" s="3" t="s">
        <v>160</v>
      </c>
      <c r="B57" s="5"/>
      <c r="C57" s="5"/>
      <c r="D57" s="5"/>
      <c r="E57" s="5"/>
      <c r="F57" s="5"/>
      <c r="G57" s="5"/>
      <c r="H57" s="5" t="s">
        <v>196</v>
      </c>
      <c r="I57" s="12">
        <v>800</v>
      </c>
      <c r="J57" s="12"/>
    </row>
    <row r="58" ht="14.25" spans="1:10">
      <c r="A58" s="5" t="s">
        <v>163</v>
      </c>
      <c r="B58" s="5"/>
      <c r="C58" s="5"/>
      <c r="D58" s="5"/>
      <c r="E58" s="5"/>
      <c r="F58" s="5"/>
      <c r="G58" s="5">
        <v>1</v>
      </c>
      <c r="H58" s="5">
        <f>SUMIFS(请假统计!D:D,请假统计!A:A,A58,请假统计!C:C,"事假")</f>
        <v>3</v>
      </c>
      <c r="I58" s="12">
        <v>350</v>
      </c>
      <c r="J58" s="12"/>
    </row>
    <row r="59" ht="14.25" spans="1:10">
      <c r="A59" s="5" t="s">
        <v>167</v>
      </c>
      <c r="B59" s="5"/>
      <c r="C59" s="5"/>
      <c r="D59" s="5"/>
      <c r="E59" s="5"/>
      <c r="F59" s="5"/>
      <c r="G59" s="5"/>
      <c r="H59" s="5">
        <f>SUMIFS(请假统计!D:D,请假统计!A:A,A59,请假统计!C:C,"事假")</f>
        <v>2.5</v>
      </c>
      <c r="I59" s="12">
        <v>250</v>
      </c>
      <c r="J59" s="12"/>
    </row>
    <row r="60" ht="14.25" spans="1:10">
      <c r="A60" s="5" t="s">
        <v>168</v>
      </c>
      <c r="B60" s="5"/>
      <c r="C60" s="5"/>
      <c r="D60" s="5"/>
      <c r="E60" s="5"/>
      <c r="F60" s="5"/>
      <c r="G60" s="5"/>
      <c r="H60" s="5">
        <f>SUMIFS(请假统计!D:D,请假统计!A:A,A60,请假统计!C:C,"事假")</f>
        <v>3</v>
      </c>
      <c r="I60" s="12">
        <v>300</v>
      </c>
      <c r="J60" s="12"/>
    </row>
    <row r="61" ht="14.25" spans="1:10">
      <c r="A61" s="5" t="s">
        <v>170</v>
      </c>
      <c r="B61" s="5"/>
      <c r="C61" s="5"/>
      <c r="D61" s="5"/>
      <c r="E61" s="5"/>
      <c r="F61" s="5"/>
      <c r="G61" s="5"/>
      <c r="H61" s="5" t="s">
        <v>197</v>
      </c>
      <c r="I61" s="12">
        <v>400</v>
      </c>
      <c r="J61" s="12"/>
    </row>
    <row r="62" ht="14.25" spans="1:10">
      <c r="A62" s="8" t="s">
        <v>172</v>
      </c>
      <c r="B62" s="8"/>
      <c r="C62" s="8"/>
      <c r="D62" s="8"/>
      <c r="E62" s="8"/>
      <c r="F62" s="8"/>
      <c r="G62" s="8"/>
      <c r="H62" s="8" t="s">
        <v>198</v>
      </c>
      <c r="I62" s="13">
        <v>600</v>
      </c>
      <c r="J62" s="13"/>
    </row>
    <row r="63" ht="14.25" spans="1:12">
      <c r="A63" s="5" t="s">
        <v>175</v>
      </c>
      <c r="B63" s="5"/>
      <c r="C63" s="5"/>
      <c r="D63" s="9"/>
      <c r="E63" s="5"/>
      <c r="F63" s="5">
        <f>SUMIFS(请假统计!D:D,请假统计!A:A,A63,请假统计!C:C,"婚假")</f>
        <v>5</v>
      </c>
      <c r="G63" s="5"/>
      <c r="H63" s="5"/>
      <c r="I63" s="12"/>
      <c r="J63" s="12">
        <v>200</v>
      </c>
      <c r="K63" s="14"/>
      <c r="L63" s="14"/>
    </row>
    <row r="64" s="1" customFormat="1" spans="1:12">
      <c r="A64" s="10" t="s">
        <v>199</v>
      </c>
      <c r="B64" s="10" t="s">
        <v>200</v>
      </c>
      <c r="C64" s="10"/>
      <c r="D64" s="10"/>
      <c r="E64" s="10"/>
      <c r="F64" s="10"/>
      <c r="G64" s="10"/>
      <c r="H64" s="10"/>
      <c r="I64" s="10"/>
      <c r="J64" s="15">
        <v>100</v>
      </c>
      <c r="L64" s="16"/>
    </row>
    <row r="65" s="1" customFormat="1" spans="1:12">
      <c r="A65" s="10" t="s">
        <v>121</v>
      </c>
      <c r="B65" s="10" t="s">
        <v>201</v>
      </c>
      <c r="C65" s="10"/>
      <c r="D65" s="10"/>
      <c r="E65" s="10"/>
      <c r="F65" s="10"/>
      <c r="G65" s="10"/>
      <c r="H65" s="10"/>
      <c r="I65" s="10"/>
      <c r="J65" s="15">
        <v>800</v>
      </c>
      <c r="L65" s="16"/>
    </row>
  </sheetData>
  <mergeCells count="3">
    <mergeCell ref="A1:J1"/>
    <mergeCell ref="B64:I64"/>
    <mergeCell ref="B65:I6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S31" sqref="S3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请假统计</vt:lpstr>
      <vt:lpstr>请假汇总</vt:lpstr>
      <vt:lpstr>扣钱统计</vt:lpstr>
      <vt:lpstr>扣款规定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漠尘</cp:lastModifiedBy>
  <dcterms:created xsi:type="dcterms:W3CDTF">2023-10-07T12:52:00Z</dcterms:created>
  <dcterms:modified xsi:type="dcterms:W3CDTF">2024-06-23T13:11:15Z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C3C30F73B6AE470A8253BE26618A6EFF_11</vt:lpwstr>
  </property>
  <property fmtid="{D5CDD505-2E9C-101B-9397-08002B2CF9AE}" pid="3" name="KSOProductBuildVer">
    <vt:lpwstr>2052-12.1.0.17133</vt:lpwstr>
  </property>
</Properties>
</file>