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"/>
    </mc:Choice>
  </mc:AlternateContent>
  <xr:revisionPtr revIDLastSave="0" documentId="13_ncr:1_{3468F011-8E76-4BA5-8A6D-98BAB5720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表终" sheetId="29" r:id="rId1"/>
    <sheet name="汇总表" sheetId="23" r:id="rId2"/>
    <sheet name="中考质量奖" sheetId="21" r:id="rId3"/>
    <sheet name="九年级" sheetId="24" r:id="rId4"/>
    <sheet name="八年级" sheetId="25" r:id="rId5"/>
    <sheet name="七年级" sheetId="26" r:id="rId6"/>
    <sheet name="Sheet5" sheetId="27" r:id="rId7"/>
    <sheet name="Sheet6" sheetId="28" r:id="rId8"/>
  </sheets>
  <externalReferences>
    <externalReference r:id="rId9"/>
    <externalReference r:id="rId10"/>
  </externalReferences>
  <definedNames>
    <definedName name="_xlnm.Print_Titles" localSheetId="0">公示表终!$2:$3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8" l="1"/>
  <c r="C6" i="28"/>
  <c r="B6" i="28"/>
  <c r="S116" i="27"/>
  <c r="R116" i="27"/>
  <c r="Q116" i="27"/>
  <c r="P116" i="27"/>
  <c r="O116" i="27"/>
  <c r="N116" i="27"/>
  <c r="M116" i="27"/>
  <c r="L116" i="27"/>
  <c r="K116" i="27"/>
  <c r="S115" i="27"/>
  <c r="S114" i="27"/>
  <c r="S113" i="27"/>
  <c r="S112" i="27"/>
  <c r="S111" i="27"/>
  <c r="S110" i="27"/>
  <c r="S109" i="27"/>
  <c r="S108" i="27"/>
  <c r="S107" i="27"/>
  <c r="S106" i="27"/>
  <c r="S105" i="27"/>
  <c r="S104" i="27"/>
  <c r="S103" i="27"/>
  <c r="S102" i="27"/>
  <c r="S101" i="27"/>
  <c r="S100" i="27"/>
  <c r="S99" i="27"/>
  <c r="S98" i="27"/>
  <c r="S97" i="27"/>
  <c r="S96" i="27"/>
  <c r="S95" i="27"/>
  <c r="S94" i="27"/>
  <c r="S93" i="27"/>
  <c r="S92" i="27"/>
  <c r="S91" i="27"/>
  <c r="S90" i="27"/>
  <c r="S89" i="27"/>
  <c r="S88" i="27"/>
  <c r="S87" i="27"/>
  <c r="S86" i="27"/>
  <c r="S85" i="27"/>
  <c r="S84" i="27"/>
  <c r="S83" i="27"/>
  <c r="S82" i="27"/>
  <c r="S81" i="27"/>
  <c r="S80" i="27"/>
  <c r="S79" i="27"/>
  <c r="S78" i="27"/>
  <c r="S77" i="27"/>
  <c r="S76" i="27"/>
  <c r="S75" i="27"/>
  <c r="S74" i="27"/>
  <c r="S73" i="27"/>
  <c r="S72" i="27"/>
  <c r="S71" i="27"/>
  <c r="S70" i="27"/>
  <c r="S69" i="27"/>
  <c r="S68" i="27"/>
  <c r="S67" i="27"/>
  <c r="S66" i="27"/>
  <c r="S65" i="27"/>
  <c r="S64" i="27"/>
  <c r="S63" i="27"/>
  <c r="S62" i="27"/>
  <c r="S61" i="27"/>
  <c r="S60" i="27"/>
  <c r="S59" i="27"/>
  <c r="S58" i="27"/>
  <c r="S57" i="27"/>
  <c r="S56" i="27"/>
  <c r="S55" i="27"/>
  <c r="S54" i="27"/>
  <c r="S53" i="27"/>
  <c r="S52" i="27"/>
  <c r="S51" i="27"/>
  <c r="S50" i="27"/>
  <c r="S49" i="27"/>
  <c r="S48" i="27"/>
  <c r="S47" i="27"/>
  <c r="S46" i="27"/>
  <c r="S45" i="27"/>
  <c r="S44" i="27"/>
  <c r="S43" i="27"/>
  <c r="S42" i="27"/>
  <c r="S41" i="27"/>
  <c r="S40" i="27"/>
  <c r="S39" i="27"/>
  <c r="S38" i="27"/>
  <c r="S37" i="27"/>
  <c r="S36" i="27"/>
  <c r="S35" i="27"/>
  <c r="S34" i="27"/>
  <c r="S33" i="27"/>
  <c r="S32" i="27"/>
  <c r="S31" i="27"/>
  <c r="S30" i="27"/>
  <c r="S29" i="27"/>
  <c r="S28" i="27"/>
  <c r="S27" i="27"/>
  <c r="S26" i="27"/>
  <c r="S25" i="27"/>
  <c r="S24" i="27"/>
  <c r="S23" i="27"/>
  <c r="S22" i="27"/>
  <c r="S21" i="27"/>
  <c r="S20" i="27"/>
  <c r="S19" i="27"/>
  <c r="S18" i="27"/>
  <c r="S17" i="27"/>
  <c r="S16" i="27"/>
  <c r="S15" i="27"/>
  <c r="S14" i="27"/>
  <c r="S13" i="27"/>
  <c r="S12" i="27"/>
  <c r="S11" i="27"/>
  <c r="S10" i="27"/>
  <c r="S9" i="27"/>
  <c r="S8" i="27"/>
  <c r="S7" i="27"/>
  <c r="S6" i="27"/>
  <c r="S5" i="27"/>
  <c r="S4" i="27"/>
  <c r="R115" i="27"/>
  <c r="R114" i="27"/>
  <c r="R113" i="27"/>
  <c r="R112" i="27"/>
  <c r="R111" i="27"/>
  <c r="R110" i="27"/>
  <c r="R109" i="27"/>
  <c r="R108" i="27"/>
  <c r="R107" i="27"/>
  <c r="R106" i="27"/>
  <c r="R105" i="27"/>
  <c r="R104" i="27"/>
  <c r="R103" i="27"/>
  <c r="R102" i="27"/>
  <c r="R101" i="27"/>
  <c r="R100" i="27"/>
  <c r="R99" i="27"/>
  <c r="R98" i="27"/>
  <c r="R97" i="27"/>
  <c r="R96" i="27"/>
  <c r="R95" i="27"/>
  <c r="R94" i="27"/>
  <c r="R93" i="27"/>
  <c r="R92" i="27"/>
  <c r="R91" i="27"/>
  <c r="R90" i="27"/>
  <c r="R89" i="27"/>
  <c r="R88" i="27"/>
  <c r="R87" i="27"/>
  <c r="R86" i="27"/>
  <c r="R85" i="27"/>
  <c r="R84" i="27"/>
  <c r="R83" i="27"/>
  <c r="R82" i="27"/>
  <c r="R81" i="27"/>
  <c r="R80" i="27"/>
  <c r="R79" i="27"/>
  <c r="R78" i="27"/>
  <c r="R77" i="27"/>
  <c r="R76" i="27"/>
  <c r="R75" i="27"/>
  <c r="R74" i="27"/>
  <c r="R73" i="27"/>
  <c r="R72" i="27"/>
  <c r="R71" i="27"/>
  <c r="R70" i="27"/>
  <c r="R69" i="27"/>
  <c r="R68" i="27"/>
  <c r="R67" i="27"/>
  <c r="R66" i="27"/>
  <c r="R65" i="27"/>
  <c r="R64" i="27"/>
  <c r="R63" i="27"/>
  <c r="R62" i="27"/>
  <c r="R61" i="27"/>
  <c r="R60" i="27"/>
  <c r="R59" i="27"/>
  <c r="R58" i="27"/>
  <c r="R57" i="27"/>
  <c r="R56" i="27"/>
  <c r="R55" i="27"/>
  <c r="R54" i="27"/>
  <c r="R53" i="27"/>
  <c r="R52" i="27"/>
  <c r="R51" i="27"/>
  <c r="R50" i="27"/>
  <c r="R49" i="27"/>
  <c r="R48" i="27"/>
  <c r="R47" i="27"/>
  <c r="R46" i="27"/>
  <c r="R45" i="27"/>
  <c r="R44" i="27"/>
  <c r="R43" i="27"/>
  <c r="R42" i="27"/>
  <c r="R41" i="27"/>
  <c r="R40" i="27"/>
  <c r="R39" i="27"/>
  <c r="R38" i="27"/>
  <c r="R37" i="27"/>
  <c r="R36" i="27"/>
  <c r="R35" i="27"/>
  <c r="R34" i="27"/>
  <c r="R33" i="27"/>
  <c r="R32" i="27"/>
  <c r="R31" i="27"/>
  <c r="R30" i="27"/>
  <c r="R29" i="27"/>
  <c r="R28" i="27"/>
  <c r="R27" i="27"/>
  <c r="R26" i="27"/>
  <c r="R25" i="27"/>
  <c r="R24" i="27"/>
  <c r="R23" i="27"/>
  <c r="R22" i="27"/>
  <c r="R21" i="27"/>
  <c r="R20" i="27"/>
  <c r="R19" i="27"/>
  <c r="R18" i="27"/>
  <c r="R17" i="27"/>
  <c r="R16" i="27"/>
  <c r="R15" i="27"/>
  <c r="R14" i="27"/>
  <c r="R13" i="27"/>
  <c r="R12" i="27"/>
  <c r="R11" i="27"/>
  <c r="R10" i="27"/>
  <c r="R9" i="27"/>
  <c r="R8" i="27"/>
  <c r="R7" i="27"/>
  <c r="R6" i="27"/>
  <c r="R5" i="27"/>
  <c r="R4" i="27" a="1"/>
  <c r="R4" i="27"/>
  <c r="Q115" i="27"/>
  <c r="Q114" i="27"/>
  <c r="Q113" i="27"/>
  <c r="Q112" i="27"/>
  <c r="Q111" i="27"/>
  <c r="Q110" i="27"/>
  <c r="Q109" i="27"/>
  <c r="Q108" i="27"/>
  <c r="Q107" i="27"/>
  <c r="Q106" i="27"/>
  <c r="Q105" i="27"/>
  <c r="Q104" i="27"/>
  <c r="Q103" i="27"/>
  <c r="Q102" i="27"/>
  <c r="Q101" i="27"/>
  <c r="Q100" i="27"/>
  <c r="Q99" i="27"/>
  <c r="Q98" i="27"/>
  <c r="Q97" i="27"/>
  <c r="Q96" i="27"/>
  <c r="Q95" i="27"/>
  <c r="Q94" i="27"/>
  <c r="Q93" i="27"/>
  <c r="Q92" i="27"/>
  <c r="Q91" i="27"/>
  <c r="Q90" i="27"/>
  <c r="Q89" i="27"/>
  <c r="Q88" i="27"/>
  <c r="Q87" i="27"/>
  <c r="Q86" i="27"/>
  <c r="Q85" i="27"/>
  <c r="Q84" i="27"/>
  <c r="Q83" i="27"/>
  <c r="Q82" i="27"/>
  <c r="Q81" i="27"/>
  <c r="Q80" i="27"/>
  <c r="Q79" i="27"/>
  <c r="Q78" i="27"/>
  <c r="Q77" i="27"/>
  <c r="Q76" i="27"/>
  <c r="Q75" i="27"/>
  <c r="Q74" i="27"/>
  <c r="Q73" i="27"/>
  <c r="Q72" i="27"/>
  <c r="Q71" i="27"/>
  <c r="Q70" i="27"/>
  <c r="Q69" i="27"/>
  <c r="Q68" i="27"/>
  <c r="Q67" i="27"/>
  <c r="Q66" i="27"/>
  <c r="Q65" i="27"/>
  <c r="Q64" i="27"/>
  <c r="Q63" i="27"/>
  <c r="Q62" i="27"/>
  <c r="Q61" i="27"/>
  <c r="Q60" i="27"/>
  <c r="Q59" i="27"/>
  <c r="Q58" i="27"/>
  <c r="Q57" i="27"/>
  <c r="Q56" i="27"/>
  <c r="Q55" i="27"/>
  <c r="Q54" i="27"/>
  <c r="Q53" i="27"/>
  <c r="Q52" i="27"/>
  <c r="Q51" i="27"/>
  <c r="Q50" i="27"/>
  <c r="Q49" i="27"/>
  <c r="Q48" i="27"/>
  <c r="Q47" i="27"/>
  <c r="Q46" i="27"/>
  <c r="Q45" i="27"/>
  <c r="Q44" i="27"/>
  <c r="Q43" i="27"/>
  <c r="Q42" i="27"/>
  <c r="Q41" i="27"/>
  <c r="Q40" i="27"/>
  <c r="Q39" i="27"/>
  <c r="Q38" i="27"/>
  <c r="Q37" i="27"/>
  <c r="Q36" i="27"/>
  <c r="Q35" i="27"/>
  <c r="Q34" i="27"/>
  <c r="Q33" i="27"/>
  <c r="Q32" i="27"/>
  <c r="Q31" i="27"/>
  <c r="Q30" i="27"/>
  <c r="Q29" i="27"/>
  <c r="Q28" i="27"/>
  <c r="Q27" i="27"/>
  <c r="Q26" i="27"/>
  <c r="Q25" i="27"/>
  <c r="Q24" i="27"/>
  <c r="Q23" i="27"/>
  <c r="Q22" i="27"/>
  <c r="Q21" i="27"/>
  <c r="Q20" i="27"/>
  <c r="Q19" i="27"/>
  <c r="Q18" i="27"/>
  <c r="Q17" i="27"/>
  <c r="Q16" i="27"/>
  <c r="Q15" i="27"/>
  <c r="Q14" i="27"/>
  <c r="Q13" i="27"/>
  <c r="Q12" i="27"/>
  <c r="Q11" i="27"/>
  <c r="Q10" i="27"/>
  <c r="Q9" i="27"/>
  <c r="Q8" i="27"/>
  <c r="Q7" i="27"/>
  <c r="Q6" i="27"/>
  <c r="Q5" i="27"/>
  <c r="Q4" i="27" a="1"/>
  <c r="Q4" i="27"/>
  <c r="P115" i="27"/>
  <c r="P114" i="27"/>
  <c r="P113" i="27"/>
  <c r="P112" i="27"/>
  <c r="P111" i="27"/>
  <c r="P110" i="27"/>
  <c r="P109" i="27"/>
  <c r="P108" i="27"/>
  <c r="P107" i="27"/>
  <c r="P106" i="27"/>
  <c r="P105" i="27"/>
  <c r="P104" i="27"/>
  <c r="P103" i="27"/>
  <c r="P102" i="27"/>
  <c r="P101" i="27"/>
  <c r="P100" i="27"/>
  <c r="P99" i="27"/>
  <c r="P98" i="27"/>
  <c r="P97" i="27"/>
  <c r="P96" i="27"/>
  <c r="P95" i="27"/>
  <c r="P94" i="27"/>
  <c r="P93" i="27"/>
  <c r="P92" i="27"/>
  <c r="P91" i="27"/>
  <c r="P90" i="27"/>
  <c r="P89" i="27"/>
  <c r="P88" i="27"/>
  <c r="P87" i="27"/>
  <c r="P86" i="27"/>
  <c r="P85" i="27"/>
  <c r="P84" i="27"/>
  <c r="P83" i="27"/>
  <c r="P82" i="27"/>
  <c r="P81" i="27"/>
  <c r="P80" i="27"/>
  <c r="P79" i="27"/>
  <c r="P78" i="27"/>
  <c r="P77" i="27"/>
  <c r="P76" i="27"/>
  <c r="P75" i="27"/>
  <c r="P74" i="27"/>
  <c r="P73" i="27"/>
  <c r="P72" i="27"/>
  <c r="P71" i="27"/>
  <c r="P70" i="27"/>
  <c r="P69" i="27"/>
  <c r="P68" i="27"/>
  <c r="P67" i="27"/>
  <c r="P66" i="27"/>
  <c r="P65" i="27"/>
  <c r="P64" i="27"/>
  <c r="P63" i="27"/>
  <c r="P62" i="27"/>
  <c r="P61" i="27"/>
  <c r="P60" i="27"/>
  <c r="P59" i="27"/>
  <c r="P58" i="27"/>
  <c r="P57" i="27"/>
  <c r="P56" i="27"/>
  <c r="P55" i="27"/>
  <c r="P54" i="27"/>
  <c r="P53" i="27"/>
  <c r="P52" i="27"/>
  <c r="P51" i="27"/>
  <c r="P50" i="27"/>
  <c r="P49" i="27"/>
  <c r="P48" i="27"/>
  <c r="P47" i="27"/>
  <c r="P46" i="27"/>
  <c r="P45" i="27"/>
  <c r="P44" i="27"/>
  <c r="P43" i="27"/>
  <c r="P42" i="27"/>
  <c r="P41" i="27"/>
  <c r="P40" i="27"/>
  <c r="P39" i="27"/>
  <c r="P38" i="27"/>
  <c r="P37" i="27"/>
  <c r="P36" i="27"/>
  <c r="P35" i="27"/>
  <c r="P34" i="27"/>
  <c r="P33" i="27"/>
  <c r="P32" i="27"/>
  <c r="P31" i="27"/>
  <c r="P30" i="27"/>
  <c r="P29" i="27"/>
  <c r="P28" i="27"/>
  <c r="P27" i="27"/>
  <c r="P26" i="27"/>
  <c r="P25" i="27"/>
  <c r="P24" i="27"/>
  <c r="P23" i="27"/>
  <c r="P22" i="27"/>
  <c r="P21" i="27"/>
  <c r="P20" i="27"/>
  <c r="P19" i="27"/>
  <c r="P18" i="27"/>
  <c r="P17" i="27"/>
  <c r="P16" i="27"/>
  <c r="P15" i="27"/>
  <c r="P14" i="27"/>
  <c r="P13" i="27"/>
  <c r="P12" i="27"/>
  <c r="P11" i="27"/>
  <c r="P10" i="27"/>
  <c r="P9" i="27"/>
  <c r="P8" i="27"/>
  <c r="P7" i="27"/>
  <c r="P6" i="27"/>
  <c r="P5" i="27"/>
  <c r="P4" i="27" a="1"/>
  <c r="P4" i="27"/>
  <c r="O115" i="27"/>
  <c r="O114" i="27"/>
  <c r="O113" i="27"/>
  <c r="O112" i="27"/>
  <c r="O111" i="27"/>
  <c r="O110" i="27"/>
  <c r="O109" i="27"/>
  <c r="O108" i="27"/>
  <c r="O107" i="27"/>
  <c r="O106" i="27"/>
  <c r="O105" i="27"/>
  <c r="O104" i="27"/>
  <c r="O103" i="27"/>
  <c r="O102" i="27"/>
  <c r="O101" i="27"/>
  <c r="O100" i="27"/>
  <c r="O99" i="27"/>
  <c r="O98" i="27"/>
  <c r="O97" i="27"/>
  <c r="O96" i="27"/>
  <c r="O95" i="27"/>
  <c r="O94" i="27"/>
  <c r="O93" i="27"/>
  <c r="O92" i="27"/>
  <c r="O91" i="27"/>
  <c r="O90" i="27"/>
  <c r="O89" i="27"/>
  <c r="O88" i="27"/>
  <c r="O87" i="27"/>
  <c r="O86" i="27"/>
  <c r="O85" i="27"/>
  <c r="O84" i="27"/>
  <c r="O83" i="27"/>
  <c r="O82" i="27"/>
  <c r="O81" i="27"/>
  <c r="O80" i="27"/>
  <c r="O79" i="27"/>
  <c r="O78" i="27"/>
  <c r="O77" i="27"/>
  <c r="O76" i="27"/>
  <c r="O75" i="27"/>
  <c r="O74" i="27"/>
  <c r="O73" i="27"/>
  <c r="O72" i="27"/>
  <c r="O71" i="27"/>
  <c r="O70" i="27"/>
  <c r="O69" i="27"/>
  <c r="O68" i="27"/>
  <c r="O67" i="27"/>
  <c r="O66" i="27"/>
  <c r="O65" i="27"/>
  <c r="O64" i="27"/>
  <c r="O63" i="27"/>
  <c r="O62" i="27"/>
  <c r="O61" i="27"/>
  <c r="O60" i="27"/>
  <c r="O59" i="27"/>
  <c r="O58" i="27"/>
  <c r="O57" i="27"/>
  <c r="O56" i="27"/>
  <c r="O55" i="27"/>
  <c r="O54" i="27"/>
  <c r="O53" i="27"/>
  <c r="O52" i="27"/>
  <c r="O51" i="27"/>
  <c r="O50" i="27"/>
  <c r="O49" i="27"/>
  <c r="O48" i="27"/>
  <c r="O47" i="27"/>
  <c r="O46" i="27"/>
  <c r="O45" i="27"/>
  <c r="O44" i="27"/>
  <c r="O43" i="27"/>
  <c r="O42" i="27"/>
  <c r="O41" i="27"/>
  <c r="O40" i="27"/>
  <c r="O39" i="27"/>
  <c r="O38" i="27"/>
  <c r="O37" i="27"/>
  <c r="O36" i="27"/>
  <c r="O35" i="27"/>
  <c r="O34" i="27"/>
  <c r="O33" i="27"/>
  <c r="O32" i="27"/>
  <c r="O31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 a="1"/>
  <c r="O4" i="27"/>
  <c r="C42" i="25"/>
  <c r="B42" i="25"/>
  <c r="K49" i="24"/>
  <c r="J49" i="24"/>
  <c r="I49" i="24"/>
  <c r="H49" i="24"/>
  <c r="G49" i="24"/>
  <c r="K48" i="24"/>
  <c r="G48" i="24"/>
  <c r="K47" i="24"/>
  <c r="G47" i="24"/>
  <c r="K46" i="24"/>
  <c r="G46" i="24"/>
  <c r="K45" i="24"/>
  <c r="G45" i="24"/>
  <c r="K44" i="24"/>
  <c r="G44" i="24"/>
  <c r="K43" i="24"/>
  <c r="G43" i="24"/>
  <c r="K42" i="24"/>
  <c r="G42" i="24"/>
  <c r="K41" i="24"/>
  <c r="G41" i="24"/>
  <c r="K40" i="24"/>
  <c r="G40" i="24"/>
  <c r="K39" i="24"/>
  <c r="I39" i="24"/>
  <c r="G39" i="24"/>
  <c r="K38" i="24"/>
  <c r="I38" i="24"/>
  <c r="G38" i="24"/>
  <c r="K37" i="24"/>
  <c r="I37" i="24"/>
  <c r="G37" i="24"/>
  <c r="K36" i="24"/>
  <c r="I36" i="24"/>
  <c r="G36" i="24"/>
  <c r="K35" i="24"/>
  <c r="G35" i="24"/>
  <c r="K34" i="24"/>
  <c r="G34" i="24"/>
  <c r="K33" i="24"/>
  <c r="G33" i="24"/>
  <c r="K32" i="24"/>
  <c r="G32" i="24"/>
  <c r="K31" i="24"/>
  <c r="G31" i="24"/>
  <c r="K30" i="24"/>
  <c r="I30" i="24"/>
  <c r="G30" i="24"/>
  <c r="K29" i="24"/>
  <c r="I29" i="24"/>
  <c r="G29" i="24"/>
  <c r="K28" i="24"/>
  <c r="I28" i="24"/>
  <c r="G28" i="24"/>
  <c r="K27" i="24"/>
  <c r="K26" i="24"/>
  <c r="G26" i="24"/>
  <c r="K25" i="24"/>
  <c r="G25" i="24"/>
  <c r="K24" i="24"/>
  <c r="G24" i="24"/>
  <c r="K23" i="24"/>
  <c r="I23" i="24"/>
  <c r="G23" i="24"/>
  <c r="K22" i="24"/>
  <c r="I22" i="24"/>
  <c r="G22" i="24"/>
  <c r="K21" i="24"/>
  <c r="K20" i="24"/>
  <c r="I20" i="24"/>
  <c r="K19" i="24"/>
  <c r="I19" i="24"/>
  <c r="K18" i="24"/>
  <c r="I18" i="24"/>
  <c r="K17" i="24"/>
  <c r="I17" i="24"/>
  <c r="K16" i="24"/>
  <c r="I16" i="24"/>
  <c r="G16" i="24"/>
  <c r="K15" i="24"/>
  <c r="K14" i="24"/>
  <c r="I14" i="24"/>
  <c r="K13" i="24"/>
  <c r="I13" i="24"/>
  <c r="K12" i="24"/>
  <c r="I12" i="24"/>
  <c r="K11" i="24"/>
  <c r="I11" i="24"/>
  <c r="G11" i="24"/>
  <c r="K10" i="24"/>
  <c r="I10" i="24"/>
  <c r="G10" i="24"/>
  <c r="K9" i="24"/>
  <c r="K8" i="24"/>
  <c r="K7" i="24"/>
  <c r="I7" i="24"/>
  <c r="K6" i="24"/>
  <c r="K5" i="24"/>
  <c r="I5" i="24"/>
  <c r="G5" i="24"/>
  <c r="K4" i="24"/>
  <c r="I4" i="24"/>
  <c r="G4" i="24"/>
  <c r="K3" i="24"/>
  <c r="I3" i="24"/>
  <c r="G3" i="24"/>
  <c r="J117" i="23"/>
  <c r="I117" i="23"/>
  <c r="H117" i="23"/>
  <c r="G117" i="23"/>
  <c r="F117" i="23"/>
  <c r="E117" i="23"/>
  <c r="D117" i="23"/>
  <c r="C117" i="23"/>
  <c r="B117" i="23"/>
  <c r="J116" i="23"/>
  <c r="J115" i="23"/>
  <c r="J114" i="23"/>
  <c r="J113" i="23"/>
  <c r="J112" i="23"/>
  <c r="J111" i="23"/>
  <c r="J110" i="23"/>
  <c r="J109" i="23"/>
  <c r="J108" i="23"/>
  <c r="J107" i="23"/>
  <c r="J106" i="23"/>
  <c r="J105" i="23"/>
  <c r="J104" i="23"/>
  <c r="J103" i="23"/>
  <c r="J102" i="23"/>
  <c r="J101" i="23"/>
  <c r="J100" i="23"/>
  <c r="J99" i="23"/>
  <c r="J98" i="23"/>
  <c r="J97" i="23"/>
  <c r="J96" i="23"/>
  <c r="J95" i="23"/>
  <c r="J94" i="23"/>
  <c r="J93" i="23"/>
  <c r="J92" i="23"/>
  <c r="J91" i="23"/>
  <c r="J90" i="23"/>
  <c r="J89" i="23"/>
  <c r="J88" i="23"/>
  <c r="J87" i="23"/>
  <c r="J86" i="23"/>
  <c r="J85" i="23"/>
  <c r="J84" i="23"/>
  <c r="J83" i="23"/>
  <c r="J82" i="23"/>
  <c r="J81" i="23"/>
  <c r="J80" i="23"/>
  <c r="J79" i="23"/>
  <c r="J78" i="23"/>
  <c r="J77" i="23"/>
  <c r="J76" i="23"/>
  <c r="J75" i="23"/>
  <c r="J74" i="23"/>
  <c r="J73" i="23"/>
  <c r="J72" i="23"/>
  <c r="J71" i="23"/>
  <c r="J70" i="23"/>
  <c r="J69" i="23"/>
  <c r="J68" i="23"/>
  <c r="J67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J6" i="23"/>
  <c r="J5" i="23"/>
  <c r="K128" i="29"/>
  <c r="I128" i="29"/>
  <c r="H128" i="29"/>
  <c r="G128" i="29"/>
  <c r="F128" i="29"/>
  <c r="E128" i="29"/>
  <c r="D128" i="29"/>
  <c r="C128" i="29"/>
  <c r="B128" i="29"/>
  <c r="K113" i="29"/>
  <c r="J113" i="29"/>
  <c r="K112" i="29"/>
  <c r="J112" i="29"/>
  <c r="K111" i="29"/>
  <c r="J111" i="29"/>
  <c r="K110" i="29"/>
  <c r="J110" i="29"/>
  <c r="K109" i="29"/>
  <c r="J109" i="29"/>
  <c r="K108" i="29"/>
  <c r="J108" i="29"/>
  <c r="K107" i="29"/>
  <c r="J107" i="29"/>
  <c r="K106" i="29"/>
  <c r="J106" i="29"/>
  <c r="K105" i="29"/>
  <c r="J105" i="29"/>
  <c r="K104" i="29"/>
  <c r="J104" i="29"/>
  <c r="K103" i="29"/>
  <c r="J103" i="29"/>
  <c r="K102" i="29"/>
  <c r="J102" i="29"/>
  <c r="K101" i="29"/>
  <c r="J101" i="29"/>
  <c r="K100" i="29"/>
  <c r="J100" i="29"/>
  <c r="J99" i="29"/>
  <c r="J98" i="29"/>
  <c r="K97" i="29"/>
  <c r="J97" i="29"/>
  <c r="K96" i="29"/>
  <c r="J96" i="29"/>
  <c r="J95" i="29"/>
  <c r="J94" i="29"/>
  <c r="K93" i="29"/>
  <c r="J93" i="29"/>
  <c r="K92" i="29"/>
  <c r="J92" i="29"/>
  <c r="K91" i="29"/>
  <c r="J91" i="29"/>
  <c r="J90" i="29"/>
  <c r="J89" i="29"/>
  <c r="K88" i="29"/>
  <c r="J88" i="29"/>
  <c r="K87" i="29"/>
  <c r="J87" i="29"/>
  <c r="K86" i="29"/>
  <c r="J86" i="29"/>
  <c r="K85" i="29"/>
  <c r="J85" i="29"/>
  <c r="J84" i="29"/>
  <c r="J83" i="29"/>
  <c r="J82" i="29"/>
  <c r="K81" i="29"/>
  <c r="J81" i="29"/>
  <c r="J80" i="29"/>
  <c r="K79" i="29"/>
  <c r="J79" i="29"/>
  <c r="K78" i="29"/>
  <c r="J78" i="29"/>
  <c r="J77" i="29"/>
  <c r="K76" i="29"/>
  <c r="J76" i="29"/>
  <c r="K75" i="29"/>
  <c r="J75" i="29"/>
  <c r="J74" i="29"/>
  <c r="K73" i="29"/>
  <c r="J73" i="29"/>
  <c r="K72" i="29"/>
  <c r="J72" i="29"/>
  <c r="K71" i="29"/>
  <c r="J71" i="29"/>
  <c r="K70" i="29"/>
  <c r="J70" i="29"/>
  <c r="K69" i="29"/>
  <c r="J69" i="29"/>
  <c r="J68" i="29"/>
  <c r="K67" i="29"/>
  <c r="J67" i="29"/>
  <c r="K66" i="29"/>
  <c r="J66" i="29"/>
  <c r="K65" i="29"/>
  <c r="J65" i="29"/>
  <c r="J64" i="29"/>
  <c r="K63" i="29"/>
  <c r="J63" i="29"/>
  <c r="K62" i="29"/>
  <c r="J62" i="29"/>
  <c r="K61" i="29"/>
  <c r="J61" i="29"/>
  <c r="K60" i="29"/>
  <c r="J60" i="29"/>
  <c r="K59" i="29"/>
  <c r="J59" i="29"/>
  <c r="K58" i="29"/>
  <c r="J58" i="29"/>
  <c r="K57" i="29"/>
  <c r="J57" i="29"/>
  <c r="K56" i="29"/>
  <c r="J56" i="29"/>
  <c r="K55" i="29"/>
  <c r="J55" i="29"/>
  <c r="K54" i="29"/>
  <c r="J54" i="29"/>
  <c r="K53" i="29"/>
  <c r="J53" i="29"/>
  <c r="K52" i="29"/>
  <c r="J52" i="29"/>
  <c r="K51" i="29"/>
  <c r="J51" i="29"/>
  <c r="J50" i="29"/>
  <c r="J49" i="29"/>
  <c r="J48" i="29"/>
  <c r="K47" i="29"/>
  <c r="J47" i="29"/>
  <c r="K46" i="29"/>
  <c r="J46" i="29"/>
  <c r="K45" i="29"/>
  <c r="J45" i="29"/>
  <c r="K44" i="29"/>
  <c r="J44" i="29"/>
  <c r="K43" i="29"/>
  <c r="J43" i="29"/>
  <c r="J42" i="29"/>
  <c r="K41" i="29"/>
  <c r="J41" i="29"/>
  <c r="K40" i="29"/>
  <c r="J40" i="29"/>
  <c r="K39" i="29"/>
  <c r="J39" i="29"/>
  <c r="K38" i="29"/>
  <c r="J38" i="29"/>
  <c r="K37" i="29"/>
  <c r="J37" i="29"/>
  <c r="K36" i="29"/>
  <c r="J36" i="29"/>
  <c r="K35" i="29"/>
  <c r="J35" i="29"/>
  <c r="K34" i="29"/>
  <c r="J34" i="29"/>
  <c r="K33" i="29"/>
  <c r="J33" i="29"/>
  <c r="K32" i="29"/>
  <c r="J32" i="29"/>
  <c r="K31" i="29"/>
  <c r="J31" i="29"/>
  <c r="K30" i="29"/>
  <c r="J30" i="29"/>
  <c r="K29" i="29"/>
  <c r="J29" i="29"/>
  <c r="K28" i="29"/>
  <c r="J28" i="29"/>
  <c r="K27" i="29"/>
  <c r="J27" i="29"/>
  <c r="K26" i="29"/>
  <c r="J26" i="29"/>
  <c r="K25" i="29"/>
  <c r="J25" i="29"/>
  <c r="K24" i="29"/>
  <c r="J24" i="29"/>
  <c r="K23" i="29"/>
  <c r="J23" i="29"/>
  <c r="J22" i="29"/>
  <c r="K21" i="29"/>
  <c r="J21" i="29"/>
  <c r="K20" i="29"/>
  <c r="J20" i="29"/>
  <c r="K19" i="29"/>
  <c r="J19" i="29"/>
  <c r="K18" i="29"/>
  <c r="J18" i="29"/>
  <c r="K17" i="29"/>
  <c r="J17" i="29"/>
  <c r="K16" i="29"/>
  <c r="J16" i="29"/>
  <c r="K15" i="29"/>
  <c r="J15" i="29"/>
  <c r="K14" i="29"/>
  <c r="J14" i="29"/>
  <c r="K13" i="29"/>
  <c r="J13" i="29"/>
  <c r="K12" i="29"/>
  <c r="J12" i="29"/>
  <c r="K11" i="29"/>
  <c r="J11" i="29"/>
  <c r="K10" i="29"/>
  <c r="J10" i="29"/>
  <c r="K9" i="29"/>
  <c r="J9" i="29"/>
  <c r="K8" i="29"/>
  <c r="J8" i="29"/>
  <c r="K7" i="29"/>
  <c r="J7" i="29"/>
  <c r="K6" i="29"/>
  <c r="J6" i="29"/>
  <c r="K5" i="29"/>
  <c r="J5" i="29"/>
  <c r="K4" i="29"/>
  <c r="J4" i="29"/>
</calcChain>
</file>

<file path=xl/sharedStrings.xml><?xml version="1.0" encoding="utf-8"?>
<sst xmlns="http://schemas.openxmlformats.org/spreadsheetml/2006/main" count="827" uniqueCount="173">
  <si>
    <t>木里中学初中部2023-2024学年教学质量公示表</t>
  </si>
  <si>
    <t>类别
姓名</t>
  </si>
  <si>
    <t>毕业班质量奖</t>
  </si>
  <si>
    <t>学科教学质量奖</t>
  </si>
  <si>
    <t>学科进步奖</t>
  </si>
  <si>
    <t>全州1000名优生奖（元）</t>
  </si>
  <si>
    <t>基础奖
（初三
班主任、年级主任）（元）</t>
  </si>
  <si>
    <t>基础奖
（元）</t>
  </si>
  <si>
    <t>贡献奖
（元）</t>
  </si>
  <si>
    <t>合计
（元）</t>
  </si>
  <si>
    <t>实发
（元）</t>
  </si>
  <si>
    <t>备注</t>
  </si>
  <si>
    <t>周小军</t>
  </si>
  <si>
    <t>胡逵</t>
  </si>
  <si>
    <t>王朝珍</t>
  </si>
  <si>
    <t>聂登孝</t>
  </si>
  <si>
    <t>陈云</t>
  </si>
  <si>
    <t>唐涛</t>
  </si>
  <si>
    <t>玛里</t>
  </si>
  <si>
    <t>卓玛</t>
  </si>
  <si>
    <t>群群</t>
  </si>
  <si>
    <t>梁明霞</t>
  </si>
  <si>
    <t>马志泽</t>
  </si>
  <si>
    <t>罗长秀</t>
  </si>
  <si>
    <t>何小付</t>
  </si>
  <si>
    <t>周照明</t>
  </si>
  <si>
    <t>夏朝晖</t>
  </si>
  <si>
    <t>徐银峰</t>
  </si>
  <si>
    <t>万年银</t>
  </si>
  <si>
    <t>张明书</t>
  </si>
  <si>
    <t>杨启芬</t>
  </si>
  <si>
    <t>辞职发30％</t>
  </si>
  <si>
    <t>罗阿只</t>
  </si>
  <si>
    <t>李万芬</t>
  </si>
  <si>
    <t>李永鑫</t>
  </si>
  <si>
    <t>金尔启</t>
  </si>
  <si>
    <t>德西措姆</t>
  </si>
  <si>
    <t>杨仁清祝玛</t>
  </si>
  <si>
    <t>农树苏朗央青</t>
  </si>
  <si>
    <t>罗建华</t>
  </si>
  <si>
    <t>南卡拉姆</t>
  </si>
  <si>
    <t>张尚玲</t>
  </si>
  <si>
    <t>鲁绒偏初</t>
  </si>
  <si>
    <t>拥珍卓玛</t>
  </si>
  <si>
    <t>罗艳</t>
  </si>
  <si>
    <t>央初</t>
  </si>
  <si>
    <t>赵菊华</t>
  </si>
  <si>
    <t>戴玉环</t>
  </si>
  <si>
    <t>朱亚莉</t>
  </si>
  <si>
    <t>喻安富</t>
  </si>
  <si>
    <t>朱拉姆</t>
  </si>
  <si>
    <t>董冬初</t>
  </si>
  <si>
    <t>补齐2000</t>
  </si>
  <si>
    <t>次尔祝玛（小）</t>
  </si>
  <si>
    <t>拉木央青</t>
  </si>
  <si>
    <t>袁诗燕</t>
  </si>
  <si>
    <t>已退休</t>
  </si>
  <si>
    <t>赵正云</t>
  </si>
  <si>
    <t>蒋文秀</t>
  </si>
  <si>
    <t>曾泉</t>
  </si>
  <si>
    <t>苏朗初姆</t>
  </si>
  <si>
    <t>丹杰尼玛</t>
  </si>
  <si>
    <t>阿尔木牛</t>
  </si>
  <si>
    <t>李向</t>
  </si>
  <si>
    <t>援藏</t>
  </si>
  <si>
    <t>冯代康</t>
  </si>
  <si>
    <t>李卫咪</t>
  </si>
  <si>
    <t>韩小红</t>
  </si>
  <si>
    <t>王德琼</t>
  </si>
  <si>
    <t>仁青</t>
  </si>
  <si>
    <t>沈建朋</t>
  </si>
  <si>
    <t>尹宗林</t>
  </si>
  <si>
    <t>毛毅</t>
  </si>
  <si>
    <t>代课</t>
  </si>
  <si>
    <t>降初次尔</t>
  </si>
  <si>
    <t>白京全</t>
  </si>
  <si>
    <t>不补齐</t>
  </si>
  <si>
    <t>蔡琳</t>
  </si>
  <si>
    <t>达娃央初</t>
  </si>
  <si>
    <t>郭红</t>
  </si>
  <si>
    <t>何清燕</t>
  </si>
  <si>
    <t>何永珍</t>
  </si>
  <si>
    <t>胡崇涛</t>
  </si>
  <si>
    <t>胡建军</t>
  </si>
  <si>
    <t>朗基拉姆</t>
  </si>
  <si>
    <t>李顺秀</t>
  </si>
  <si>
    <t>林波</t>
  </si>
  <si>
    <t>马艳</t>
  </si>
  <si>
    <t>偏初</t>
  </si>
  <si>
    <t>沈祝英</t>
  </si>
  <si>
    <t>王丽婵</t>
  </si>
  <si>
    <t>王小凤</t>
  </si>
  <si>
    <t>王英</t>
  </si>
  <si>
    <t>吴令榕</t>
  </si>
  <si>
    <t>伍小明</t>
  </si>
  <si>
    <t>央娜</t>
  </si>
  <si>
    <t>杨尔史</t>
  </si>
  <si>
    <t>英支里</t>
  </si>
  <si>
    <t>余龙芯</t>
  </si>
  <si>
    <t>扎西卓玛</t>
  </si>
  <si>
    <t>竹浩</t>
  </si>
  <si>
    <t>祝玛拉初</t>
  </si>
  <si>
    <t>祝玛央宗（英语）</t>
  </si>
  <si>
    <t>卓玛青藏</t>
  </si>
  <si>
    <t>补齐1000</t>
  </si>
  <si>
    <t>祝玛央宗（语文）</t>
  </si>
  <si>
    <t>朱雁鸿</t>
  </si>
  <si>
    <t>张雪姣</t>
  </si>
  <si>
    <t>袁登林</t>
  </si>
  <si>
    <t>杨自兴</t>
  </si>
  <si>
    <t>杨杜基</t>
  </si>
  <si>
    <t>央青祝玛</t>
  </si>
  <si>
    <t>央青拉姆</t>
  </si>
  <si>
    <t>肖中林</t>
  </si>
  <si>
    <t>吴华霖</t>
  </si>
  <si>
    <t>王静</t>
  </si>
  <si>
    <t>王建英</t>
  </si>
  <si>
    <t>田芳芳</t>
  </si>
  <si>
    <t>沙林</t>
  </si>
  <si>
    <t>米尔倮</t>
  </si>
  <si>
    <t>马秀英</t>
  </si>
  <si>
    <t>罗建英</t>
  </si>
  <si>
    <t>鲁爱花</t>
  </si>
  <si>
    <t>李亚</t>
  </si>
  <si>
    <t>李栋才</t>
  </si>
  <si>
    <t>降初卓玛</t>
  </si>
  <si>
    <t>次尔祝玛（大）</t>
  </si>
  <si>
    <t>陈伟</t>
  </si>
  <si>
    <t>边玛拉初</t>
  </si>
  <si>
    <t>杨永春</t>
  </si>
  <si>
    <t>罗春华</t>
  </si>
  <si>
    <t>陈国莉</t>
  </si>
  <si>
    <t>向阳</t>
  </si>
  <si>
    <t>杨勇</t>
  </si>
  <si>
    <t>鲁绒温珠</t>
  </si>
  <si>
    <t>王显武</t>
  </si>
  <si>
    <t>刘海生</t>
  </si>
  <si>
    <t>唐书华</t>
  </si>
  <si>
    <t>杨光凤</t>
  </si>
  <si>
    <t>杨佩紫</t>
  </si>
  <si>
    <t>杨燕</t>
  </si>
  <si>
    <t>张国杰</t>
  </si>
  <si>
    <t>何小清</t>
  </si>
  <si>
    <t>合计</t>
  </si>
  <si>
    <t>木里中学初中部2023-2024学年教学质量汇总表</t>
  </si>
  <si>
    <t>娜卓卓玛</t>
  </si>
  <si>
    <t>任怡贞</t>
  </si>
  <si>
    <t>姓名</t>
  </si>
  <si>
    <t>全州前1000名优生奖</t>
  </si>
  <si>
    <t>班主任、年级主任</t>
  </si>
  <si>
    <t>中考目标基础奖</t>
  </si>
  <si>
    <t>中考贡献奖</t>
  </si>
  <si>
    <t xml:space="preserve"> 类别
    姓名</t>
  </si>
  <si>
    <t>毕业班全州前1000名奖</t>
  </si>
  <si>
    <t>基础奖（初三班主任）</t>
  </si>
  <si>
    <t>基础奖（初三年级主任）</t>
  </si>
  <si>
    <t>基础奖</t>
  </si>
  <si>
    <t>贡献奖</t>
  </si>
  <si>
    <t>教学质量奖</t>
  </si>
  <si>
    <t>教学进步奖</t>
  </si>
  <si>
    <t>基础奖-进步</t>
  </si>
  <si>
    <t>贡献奖-进步</t>
  </si>
  <si>
    <t>合并</t>
  </si>
  <si>
    <t>次尔祝玛</t>
  </si>
  <si>
    <t>木里中学初中部2022年教学质量公示表</t>
  </si>
  <si>
    <t>毕业班
720分以上奖励（元）</t>
  </si>
  <si>
    <t>学科质量奖</t>
  </si>
  <si>
    <t>年级</t>
  </si>
  <si>
    <t>基础</t>
  </si>
  <si>
    <t>贡献</t>
  </si>
  <si>
    <t>初三</t>
  </si>
  <si>
    <t>初二</t>
  </si>
  <si>
    <t>初一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</si>
</sst>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_ "/>
    <numFmt numFmtId="179" formatCode="0_ "/>
    <numFmt numFmtId="180" formatCode="0_);[Red]\(0\)"/>
  </numFmts>
  <fonts count="20" x14ac:knownFonts="1">
    <font>
      <sz val="12"/>
      <name val="宋体"/>
      <charset val="134"/>
    </font>
    <font>
      <sz val="11"/>
      <color theme="1"/>
      <name val="宋体"/>
      <charset val="134"/>
    </font>
    <font>
      <sz val="22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</font>
    <font>
      <b/>
      <sz val="12"/>
      <color rgb="FFFF0000"/>
      <name val="宋体"/>
      <charset val="134"/>
    </font>
    <font>
      <sz val="14"/>
      <name val="宋体"/>
      <charset val="134"/>
    </font>
    <font>
      <sz val="26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9" fontId="12" fillId="0" borderId="1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9" fontId="0" fillId="0" borderId="0" xfId="0" applyNumberFormat="1" applyAlignment="1">
      <alignment horizontal="center" vertical="center"/>
    </xf>
    <xf numFmtId="0" fontId="13" fillId="0" borderId="1" xfId="0" applyFont="1" applyBorder="1">
      <alignment vertical="center"/>
    </xf>
    <xf numFmtId="178" fontId="13" fillId="0" borderId="1" xfId="0" applyNumberFormat="1" applyFont="1" applyBorder="1">
      <alignment vertical="center"/>
    </xf>
    <xf numFmtId="17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179" fontId="4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0" fontId="1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8" fontId="14" fillId="0" borderId="8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17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18" fillId="0" borderId="1" xfId="0" applyNumberFormat="1" applyFont="1" applyBorder="1" applyAlignment="1">
      <alignment horizontal="center" vertical="center" wrapText="1"/>
    </xf>
    <xf numFmtId="178" fontId="19" fillId="0" borderId="1" xfId="0" applyNumberFormat="1" applyFont="1" applyBorder="1" applyAlignment="1">
      <alignment horizontal="center" vertical="center" wrapText="1"/>
    </xf>
    <xf numFmtId="17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180" fontId="0" fillId="0" borderId="1" xfId="0" applyNumberForma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32000000}"/>
    <cellStyle name="常规 3" xfId="1" xr:uid="{00000000-0005-0000-0000-000031000000}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QY/Documents/WeChat%20Files/wxid_0j2amy02878522/FileStorage/File/2025-03/2022-2023&#24180;&#24230;&#21021;&#20013;&#37096;&#25945;&#23398;&#36136;&#37327;&#22870;&#20061;&#24180;&#32423;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QY/Documents/WeChat%20Files/wxid_0j2amy02878522/FileStorage/File/2025-03/2023&#24180;-2024&#24180;&#24230;&#21021;&#20013;&#37096;&#25945;&#23398;&#36136;&#37327;&#36827;&#27493;&#2287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学科教学质量奖"/>
      <sheetName val="奖金汇总包括后勤"/>
      <sheetName val="奖金和（未去重）及去重草稿"/>
      <sheetName val="双语教学质量奖草稿"/>
      <sheetName val="奖金明细"/>
    </sheetNames>
    <sheetDataSet>
      <sheetData sheetId="0">
        <row r="22">
          <cell r="C22">
            <v>1454.54545454545</v>
          </cell>
          <cell r="F22">
            <v>872.72727272727298</v>
          </cell>
          <cell r="I22">
            <v>872.72727272727298</v>
          </cell>
          <cell r="L22">
            <v>203.636363636364</v>
          </cell>
          <cell r="O22">
            <v>407.27272727272702</v>
          </cell>
          <cell r="R22">
            <v>349.09090909090901</v>
          </cell>
          <cell r="U22">
            <v>407.27272727272702</v>
          </cell>
          <cell r="X22">
            <v>290.90909090909099</v>
          </cell>
          <cell r="AA22">
            <v>162.90909090909099</v>
          </cell>
          <cell r="AD22">
            <v>407.27272727272702</v>
          </cell>
          <cell r="AG22">
            <v>101.818181818182</v>
          </cell>
          <cell r="AJ22">
            <v>58.181818181818201</v>
          </cell>
        </row>
        <row r="23">
          <cell r="C23">
            <v>1454.54545454545</v>
          </cell>
          <cell r="F23">
            <v>872.72727272727298</v>
          </cell>
          <cell r="L23">
            <v>203.636363636364</v>
          </cell>
          <cell r="R23">
            <v>349.09090909090901</v>
          </cell>
          <cell r="U23">
            <v>407.27272727272702</v>
          </cell>
          <cell r="X23">
            <v>290.90909090909099</v>
          </cell>
          <cell r="AA23">
            <v>162.90909090909099</v>
          </cell>
          <cell r="AD23">
            <v>407.27272727272702</v>
          </cell>
          <cell r="AG23">
            <v>101.818181818182</v>
          </cell>
          <cell r="AJ23">
            <v>58.181818181818201</v>
          </cell>
        </row>
        <row r="24">
          <cell r="L24">
            <v>407.27272727272702</v>
          </cell>
          <cell r="R24">
            <v>349.09090909090901</v>
          </cell>
          <cell r="U24">
            <v>407.27272727272702</v>
          </cell>
          <cell r="X24">
            <v>290.90909090909099</v>
          </cell>
          <cell r="AA24">
            <v>81.454545454545496</v>
          </cell>
          <cell r="AD24">
            <v>203.636363636364</v>
          </cell>
          <cell r="AG24">
            <v>101.818181818182</v>
          </cell>
          <cell r="AJ24">
            <v>58.181818181818201</v>
          </cell>
        </row>
        <row r="25">
          <cell r="C25">
            <v>1454.54545454545</v>
          </cell>
          <cell r="L25">
            <v>407.27272727272702</v>
          </cell>
          <cell r="R25">
            <v>174.54545454545499</v>
          </cell>
          <cell r="U25">
            <v>407.27272727272702</v>
          </cell>
          <cell r="X25">
            <v>290.90909090909099</v>
          </cell>
          <cell r="AA25">
            <v>81.454545454545496</v>
          </cell>
          <cell r="AD25">
            <v>203.636363636364</v>
          </cell>
          <cell r="AG25">
            <v>101.818181818182</v>
          </cell>
          <cell r="AJ25">
            <v>58.181818181818201</v>
          </cell>
        </row>
        <row r="26">
          <cell r="L26">
            <v>203.636363636364</v>
          </cell>
          <cell r="R26">
            <v>174.54545454545499</v>
          </cell>
          <cell r="U26">
            <v>407.27272727272702</v>
          </cell>
          <cell r="X26">
            <v>290.90909090909099</v>
          </cell>
          <cell r="AA26">
            <v>162.90909090909099</v>
          </cell>
          <cell r="AD26">
            <v>407.27272727272702</v>
          </cell>
          <cell r="AG26">
            <v>101.818181818182</v>
          </cell>
          <cell r="AJ26">
            <v>58.181818181818201</v>
          </cell>
        </row>
        <row r="27">
          <cell r="C27">
            <v>1454.54545454545</v>
          </cell>
          <cell r="L27">
            <v>203.636363636364</v>
          </cell>
          <cell r="O27">
            <v>407.27272727272702</v>
          </cell>
          <cell r="R27">
            <v>174.54545454545499</v>
          </cell>
          <cell r="U27">
            <v>407.27272727272702</v>
          </cell>
          <cell r="X27">
            <v>290.90909090909099</v>
          </cell>
          <cell r="AA27">
            <v>81.454545454545496</v>
          </cell>
          <cell r="AD27">
            <v>407.27272727272702</v>
          </cell>
          <cell r="AG27">
            <v>101.818181818182</v>
          </cell>
          <cell r="AJ27">
            <v>58.181818181818201</v>
          </cell>
        </row>
        <row r="28">
          <cell r="C28">
            <v>1454.54545454545</v>
          </cell>
          <cell r="F28">
            <v>872.72727272727298</v>
          </cell>
          <cell r="L28">
            <v>407.27272727272702</v>
          </cell>
          <cell r="O28">
            <v>407.27272727272702</v>
          </cell>
          <cell r="R28">
            <v>174.54545454545499</v>
          </cell>
          <cell r="U28">
            <v>407.27272727272702</v>
          </cell>
          <cell r="X28">
            <v>145.45454545454501</v>
          </cell>
          <cell r="AA28">
            <v>81.454545454545496</v>
          </cell>
          <cell r="AD28">
            <v>407.27272727272702</v>
          </cell>
          <cell r="AG28">
            <v>101.818181818182</v>
          </cell>
          <cell r="AJ28">
            <v>58.181818181818201</v>
          </cell>
        </row>
        <row r="29">
          <cell r="F29">
            <v>872.72727272727298</v>
          </cell>
          <cell r="L29">
            <v>407.27272727272702</v>
          </cell>
          <cell r="O29">
            <v>407.27272727272702</v>
          </cell>
          <cell r="R29">
            <v>174.54545454545499</v>
          </cell>
          <cell r="U29">
            <v>407.27272727272702</v>
          </cell>
          <cell r="X29">
            <v>145.45454545454501</v>
          </cell>
          <cell r="AA29">
            <v>162.90909090909099</v>
          </cell>
          <cell r="AD29">
            <v>407.27272727272702</v>
          </cell>
          <cell r="AG29">
            <v>101.818181818182</v>
          </cell>
          <cell r="AJ29">
            <v>58.181818181818201</v>
          </cell>
        </row>
        <row r="30">
          <cell r="R30">
            <v>174.54545454545499</v>
          </cell>
          <cell r="U30">
            <v>407.27272727272702</v>
          </cell>
          <cell r="X30">
            <v>290.90909090909099</v>
          </cell>
          <cell r="AA30">
            <v>162.90909090909099</v>
          </cell>
          <cell r="AD30">
            <v>407.27272727272702</v>
          </cell>
          <cell r="AG30">
            <v>101.818181818182</v>
          </cell>
          <cell r="AJ30">
            <v>58.181818181818201</v>
          </cell>
        </row>
        <row r="31">
          <cell r="C31">
            <v>1454.54545454545</v>
          </cell>
          <cell r="L31">
            <v>407.27272727272702</v>
          </cell>
          <cell r="R31">
            <v>174.54545454545499</v>
          </cell>
          <cell r="U31">
            <v>407.27272727272702</v>
          </cell>
          <cell r="X31">
            <v>290.90909090909099</v>
          </cell>
          <cell r="AA31">
            <v>162.90909090909099</v>
          </cell>
          <cell r="AD31">
            <v>407.27272727272702</v>
          </cell>
          <cell r="AG31">
            <v>101.818181818182</v>
          </cell>
          <cell r="AJ31">
            <v>58.181818181818201</v>
          </cell>
        </row>
        <row r="32">
          <cell r="L32">
            <v>407.27272727272702</v>
          </cell>
          <cell r="O32">
            <v>407.27272727272702</v>
          </cell>
          <cell r="R32">
            <v>174.54545454545499</v>
          </cell>
          <cell r="U32">
            <v>407.27272727272702</v>
          </cell>
          <cell r="X32">
            <v>290.90909090909099</v>
          </cell>
          <cell r="AA32">
            <v>162.90909090909099</v>
          </cell>
          <cell r="AD32">
            <v>407.27272727272702</v>
          </cell>
          <cell r="AG32">
            <v>101.818181818182</v>
          </cell>
          <cell r="AJ32">
            <v>58.181818181818201</v>
          </cell>
        </row>
        <row r="33">
          <cell r="L33">
            <v>407.27272727272702</v>
          </cell>
          <cell r="R33">
            <v>174.54545454545499</v>
          </cell>
          <cell r="X33">
            <v>290.90909090909099</v>
          </cell>
          <cell r="AA33">
            <v>162.90909090909099</v>
          </cell>
          <cell r="AD33">
            <v>407.27272727272702</v>
          </cell>
        </row>
        <row r="34">
          <cell r="L34">
            <v>407.27272727272702</v>
          </cell>
          <cell r="R34">
            <v>174.54545454545499</v>
          </cell>
          <cell r="AA34">
            <v>162.90909090909099</v>
          </cell>
        </row>
        <row r="35">
          <cell r="I35">
            <v>872.72727272727298</v>
          </cell>
          <cell r="L35">
            <v>407.27272727272702</v>
          </cell>
          <cell r="R35">
            <v>174.54545454545499</v>
          </cell>
        </row>
        <row r="36">
          <cell r="O36">
            <v>407.27272727272702</v>
          </cell>
          <cell r="R36">
            <v>174.54545454545499</v>
          </cell>
        </row>
        <row r="37">
          <cell r="O37">
            <v>407.27272727272702</v>
          </cell>
          <cell r="R37">
            <v>349.09090909090901</v>
          </cell>
        </row>
        <row r="38">
          <cell r="R38">
            <v>349.09090909090901</v>
          </cell>
        </row>
        <row r="39">
          <cell r="O39">
            <v>407.27272727272702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学科进步奖"/>
    </sheetNames>
    <sheetDataSet>
      <sheetData sheetId="0">
        <row r="23">
          <cell r="C23">
            <v>5000</v>
          </cell>
          <cell r="F23">
            <v>3500</v>
          </cell>
          <cell r="I23">
            <v>3500</v>
          </cell>
          <cell r="L23">
            <v>2000</v>
          </cell>
          <cell r="O23">
            <v>2000</v>
          </cell>
          <cell r="R23">
            <v>2000</v>
          </cell>
        </row>
        <row r="24">
          <cell r="L24">
            <v>2000</v>
          </cell>
          <cell r="O24">
            <v>2000</v>
          </cell>
          <cell r="R24">
            <v>2000</v>
          </cell>
        </row>
        <row r="25">
          <cell r="L25">
            <v>2000</v>
          </cell>
          <cell r="O25">
            <v>2000</v>
          </cell>
          <cell r="R25">
            <v>2000</v>
          </cell>
        </row>
        <row r="26">
          <cell r="C26">
            <v>5000</v>
          </cell>
          <cell r="L26">
            <v>2000</v>
          </cell>
          <cell r="O26">
            <v>2000</v>
          </cell>
          <cell r="R26">
            <v>2000</v>
          </cell>
        </row>
        <row r="27">
          <cell r="L27">
            <v>2000</v>
          </cell>
          <cell r="R27">
            <v>2000</v>
          </cell>
        </row>
        <row r="28">
          <cell r="L28">
            <v>2000</v>
          </cell>
          <cell r="O28">
            <v>2000</v>
          </cell>
          <cell r="R28">
            <v>2000</v>
          </cell>
        </row>
        <row r="29">
          <cell r="F29">
            <v>3500</v>
          </cell>
          <cell r="L29">
            <v>2000</v>
          </cell>
          <cell r="R29">
            <v>2000</v>
          </cell>
        </row>
        <row r="30">
          <cell r="L30">
            <v>2000</v>
          </cell>
          <cell r="O30">
            <v>2000</v>
          </cell>
          <cell r="R30">
            <v>2000</v>
          </cell>
        </row>
        <row r="31">
          <cell r="O31">
            <v>2000</v>
          </cell>
          <cell r="R31">
            <v>2000</v>
          </cell>
        </row>
        <row r="32">
          <cell r="L32">
            <v>2000</v>
          </cell>
          <cell r="O32">
            <v>2000</v>
          </cell>
          <cell r="R32">
            <v>2000</v>
          </cell>
        </row>
        <row r="34">
          <cell r="L34">
            <v>24000</v>
          </cell>
          <cell r="O34">
            <v>24000</v>
          </cell>
        </row>
        <row r="36">
          <cell r="I36">
            <v>14400</v>
          </cell>
          <cell r="L36">
            <v>11200</v>
          </cell>
          <cell r="O36">
            <v>10080</v>
          </cell>
        </row>
        <row r="38">
          <cell r="O38">
            <v>1120</v>
          </cell>
        </row>
        <row r="39">
          <cell r="O39">
            <v>1120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topLeftCell="A103" workbookViewId="0">
      <selection activeCell="S128" sqref="S128"/>
    </sheetView>
  </sheetViews>
  <sheetFormatPr defaultColWidth="9" defaultRowHeight="14.25" x14ac:dyDescent="0.15"/>
  <cols>
    <col min="1" max="1" width="9" style="1"/>
    <col min="2" max="2" width="8.625" customWidth="1"/>
    <col min="4" max="4" width="8.875" customWidth="1"/>
    <col min="5" max="5" width="9.375" customWidth="1"/>
    <col min="6" max="6" width="9.25" customWidth="1"/>
    <col min="7" max="7" width="8.5" customWidth="1"/>
    <col min="8" max="8" width="7.875" customWidth="1"/>
    <col min="9" max="9" width="8.625" customWidth="1"/>
    <col min="10" max="10" width="9.875" style="32" customWidth="1"/>
  </cols>
  <sheetData>
    <row r="1" spans="1:12" ht="33.75" x14ac:dyDescent="0.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  <c r="K1" s="38"/>
      <c r="L1" s="40"/>
    </row>
    <row r="2" spans="1:12" ht="20.25" x14ac:dyDescent="0.15">
      <c r="A2" s="42" t="s">
        <v>1</v>
      </c>
      <c r="B2" s="41" t="s">
        <v>2</v>
      </c>
      <c r="C2" s="41"/>
      <c r="D2" s="41"/>
      <c r="E2" s="41"/>
      <c r="F2" s="41" t="s">
        <v>3</v>
      </c>
      <c r="G2" s="41"/>
      <c r="H2" s="41" t="s">
        <v>4</v>
      </c>
      <c r="I2" s="41"/>
      <c r="J2" s="41"/>
      <c r="K2" s="41"/>
      <c r="L2" s="41"/>
    </row>
    <row r="3" spans="1:12" s="53" customFormat="1" ht="85.5" x14ac:dyDescent="0.15">
      <c r="A3" s="42"/>
      <c r="B3" s="49" t="s">
        <v>5</v>
      </c>
      <c r="C3" s="50" t="s">
        <v>6</v>
      </c>
      <c r="D3" s="50" t="s">
        <v>7</v>
      </c>
      <c r="E3" s="50" t="s">
        <v>8</v>
      </c>
      <c r="F3" s="49" t="s">
        <v>7</v>
      </c>
      <c r="G3" s="49" t="s">
        <v>8</v>
      </c>
      <c r="H3" s="49" t="s">
        <v>7</v>
      </c>
      <c r="I3" s="49" t="s">
        <v>8</v>
      </c>
      <c r="J3" s="49" t="s">
        <v>9</v>
      </c>
      <c r="K3" s="51" t="s">
        <v>10</v>
      </c>
      <c r="L3" s="52" t="s">
        <v>11</v>
      </c>
    </row>
    <row r="4" spans="1:12" x14ac:dyDescent="0.15">
      <c r="A4" s="4" t="s">
        <v>12</v>
      </c>
      <c r="B4" s="54">
        <v>4932.3686693928903</v>
      </c>
      <c r="C4" s="54">
        <v>1000</v>
      </c>
      <c r="D4" s="54">
        <v>1665.1147357162699</v>
      </c>
      <c r="E4" s="54">
        <v>13525.2279392404</v>
      </c>
      <c r="F4" s="54">
        <v>1854.54545454545</v>
      </c>
      <c r="G4" s="54">
        <v>5056.1833962847204</v>
      </c>
      <c r="H4" s="54">
        <v>1745.45454545455</v>
      </c>
      <c r="I4" s="54">
        <v>5408.9004868636703</v>
      </c>
      <c r="J4" s="54">
        <f>SUM(B4:I4)</f>
        <v>35187.795227497998</v>
      </c>
      <c r="K4" s="54">
        <f>ROUND(J4,0)</f>
        <v>35188</v>
      </c>
      <c r="L4" s="2"/>
    </row>
    <row r="5" spans="1:12" x14ac:dyDescent="0.15">
      <c r="A5" s="4" t="s">
        <v>13</v>
      </c>
      <c r="B5" s="54">
        <v>1992.87826360491</v>
      </c>
      <c r="C5" s="54">
        <v>0</v>
      </c>
      <c r="D5" s="54">
        <v>3534.0930626542399</v>
      </c>
      <c r="E5" s="54">
        <v>9251.6874050317401</v>
      </c>
      <c r="F5" s="54">
        <v>1745.45454545455</v>
      </c>
      <c r="G5" s="54">
        <v>2054.7511597847001</v>
      </c>
      <c r="H5" s="54">
        <v>2443.6363636363599</v>
      </c>
      <c r="I5" s="54">
        <v>2519.4273160323301</v>
      </c>
      <c r="J5" s="54">
        <f t="shared" ref="J5:J36" si="0">SUM(B5:I5)</f>
        <v>23541.9281161988</v>
      </c>
      <c r="K5" s="54">
        <f t="shared" ref="K5:K41" si="1">ROUND(J5,0)</f>
        <v>23542</v>
      </c>
      <c r="L5" s="2"/>
    </row>
    <row r="6" spans="1:12" x14ac:dyDescent="0.15">
      <c r="A6" s="4" t="s">
        <v>14</v>
      </c>
      <c r="B6" s="54">
        <v>3251.5382195658999</v>
      </c>
      <c r="C6" s="54">
        <v>1000</v>
      </c>
      <c r="D6" s="54">
        <v>3534.0930626542399</v>
      </c>
      <c r="E6" s="54">
        <v>12274.718443244699</v>
      </c>
      <c r="F6" s="54">
        <v>1745.45454545455</v>
      </c>
      <c r="G6" s="54">
        <v>4965.6486361463603</v>
      </c>
      <c r="H6" s="54">
        <v>2443.6363636363599</v>
      </c>
      <c r="I6" s="54">
        <v>6613.4967045848598</v>
      </c>
      <c r="J6" s="54">
        <f t="shared" si="0"/>
        <v>35828.585975287002</v>
      </c>
      <c r="K6" s="54">
        <f t="shared" si="1"/>
        <v>35829</v>
      </c>
      <c r="L6" s="2"/>
    </row>
    <row r="7" spans="1:12" x14ac:dyDescent="0.15">
      <c r="A7" s="4" t="s">
        <v>15</v>
      </c>
      <c r="B7" s="54">
        <v>5616.8606480025201</v>
      </c>
      <c r="C7" s="54">
        <v>0</v>
      </c>
      <c r="D7" s="54">
        <v>2259.50912807031</v>
      </c>
      <c r="E7" s="54">
        <v>13472.975197445399</v>
      </c>
      <c r="F7" s="54">
        <v>872.72727272727298</v>
      </c>
      <c r="G7" s="54">
        <v>3253.3560029924502</v>
      </c>
      <c r="H7" s="54">
        <v>1221.8181818181799</v>
      </c>
      <c r="I7" s="54">
        <v>4408.9978030565799</v>
      </c>
      <c r="J7" s="54">
        <f t="shared" si="0"/>
        <v>31106.244234112699</v>
      </c>
      <c r="K7" s="54">
        <f t="shared" si="1"/>
        <v>31106</v>
      </c>
      <c r="L7" s="2"/>
    </row>
    <row r="8" spans="1:12" x14ac:dyDescent="0.15">
      <c r="A8" s="4" t="s">
        <v>16</v>
      </c>
      <c r="B8" s="54">
        <v>5231.0099697042897</v>
      </c>
      <c r="C8" s="54">
        <v>1000</v>
      </c>
      <c r="D8" s="54">
        <v>2828.8789940218498</v>
      </c>
      <c r="E8" s="54">
        <v>13305.7082974106</v>
      </c>
      <c r="F8" s="54">
        <v>1221.8181818181799</v>
      </c>
      <c r="G8" s="54">
        <v>4006.7647615801702</v>
      </c>
      <c r="H8" s="54">
        <v>2094.54545454545</v>
      </c>
      <c r="I8" s="54">
        <v>6802.4537532872901</v>
      </c>
      <c r="J8" s="54">
        <f t="shared" si="0"/>
        <v>36491.179412367797</v>
      </c>
      <c r="K8" s="54">
        <f t="shared" si="1"/>
        <v>36491</v>
      </c>
      <c r="L8" s="2"/>
    </row>
    <row r="9" spans="1:12" x14ac:dyDescent="0.15">
      <c r="A9" s="4" t="s">
        <v>17</v>
      </c>
      <c r="B9" s="54">
        <v>1872.2868826675101</v>
      </c>
      <c r="C9" s="54">
        <v>0</v>
      </c>
      <c r="D9" s="54">
        <v>1917.68707482993</v>
      </c>
      <c r="E9" s="54">
        <v>7209.2560314160901</v>
      </c>
      <c r="F9" s="54">
        <v>1221.8181818181799</v>
      </c>
      <c r="G9" s="54">
        <v>2739.66821304627</v>
      </c>
      <c r="H9" s="54">
        <v>0</v>
      </c>
      <c r="I9" s="54">
        <v>1763.5991212226299</v>
      </c>
      <c r="J9" s="54">
        <f t="shared" si="0"/>
        <v>16724.315505000599</v>
      </c>
      <c r="K9" s="54">
        <f t="shared" si="1"/>
        <v>16724</v>
      </c>
      <c r="L9" s="2"/>
    </row>
    <row r="10" spans="1:12" x14ac:dyDescent="0.15">
      <c r="A10" s="4" t="s">
        <v>18</v>
      </c>
      <c r="B10" s="54">
        <v>1670.9657124882001</v>
      </c>
      <c r="C10" s="54">
        <v>0</v>
      </c>
      <c r="D10" s="54">
        <v>3052.12184811416</v>
      </c>
      <c r="E10" s="54">
        <v>7128.9267250291396</v>
      </c>
      <c r="F10" s="54">
        <v>2571.6363636363599</v>
      </c>
      <c r="G10" s="54">
        <v>5154.9410193230597</v>
      </c>
      <c r="H10" s="54">
        <v>4189.0909090909099</v>
      </c>
      <c r="I10" s="54">
        <v>5390.5280067653503</v>
      </c>
      <c r="J10" s="54">
        <f t="shared" si="0"/>
        <v>29158.210584447199</v>
      </c>
      <c r="K10" s="54">
        <f t="shared" si="1"/>
        <v>29158</v>
      </c>
      <c r="L10" s="2"/>
    </row>
    <row r="11" spans="1:12" x14ac:dyDescent="0.15">
      <c r="A11" s="4" t="s">
        <v>19</v>
      </c>
      <c r="B11" s="54">
        <v>3118.0901830822199</v>
      </c>
      <c r="C11" s="54">
        <v>0</v>
      </c>
      <c r="D11" s="54">
        <v>3179.9676531028199</v>
      </c>
      <c r="E11" s="54">
        <v>9663.0458032171591</v>
      </c>
      <c r="F11" s="54">
        <v>2094.54545454545</v>
      </c>
      <c r="G11" s="54">
        <v>3424.5852663078399</v>
      </c>
      <c r="H11" s="54">
        <v>4189.0909090909099</v>
      </c>
      <c r="I11" s="54">
        <v>5143.8307702326701</v>
      </c>
      <c r="J11" s="54">
        <f t="shared" si="0"/>
        <v>30813.156039579098</v>
      </c>
      <c r="K11" s="54">
        <f t="shared" si="1"/>
        <v>30813</v>
      </c>
      <c r="L11" s="2"/>
    </row>
    <row r="12" spans="1:12" x14ac:dyDescent="0.15">
      <c r="A12" s="4" t="s">
        <v>20</v>
      </c>
      <c r="B12" s="54">
        <v>3433.6543344217198</v>
      </c>
      <c r="C12" s="54">
        <v>0</v>
      </c>
      <c r="D12" s="54">
        <v>1391.64475849678</v>
      </c>
      <c r="E12" s="54">
        <v>12865.393635460799</v>
      </c>
      <c r="F12" s="54">
        <v>1890.9090909090901</v>
      </c>
      <c r="G12" s="54">
        <v>4566.1136884104499</v>
      </c>
      <c r="H12" s="54">
        <v>0</v>
      </c>
      <c r="I12" s="54">
        <v>2939.3318687043802</v>
      </c>
      <c r="J12" s="54">
        <f t="shared" si="0"/>
        <v>27087.047376403199</v>
      </c>
      <c r="K12" s="54">
        <f t="shared" si="1"/>
        <v>27087</v>
      </c>
      <c r="L12" s="2"/>
    </row>
    <row r="13" spans="1:12" x14ac:dyDescent="0.15">
      <c r="A13" s="4" t="s">
        <v>21</v>
      </c>
      <c r="B13" s="54">
        <v>1892.41899968544</v>
      </c>
      <c r="C13" s="54">
        <v>0</v>
      </c>
      <c r="D13" s="54">
        <v>1644.4698706044001</v>
      </c>
      <c r="E13" s="54">
        <v>10063.351384830299</v>
      </c>
      <c r="F13" s="54">
        <v>2178.9090909090901</v>
      </c>
      <c r="G13" s="54">
        <v>3450.4413366019799</v>
      </c>
      <c r="H13" s="54">
        <v>0</v>
      </c>
      <c r="I13" s="54">
        <v>1889.57048702425</v>
      </c>
      <c r="J13" s="54">
        <f t="shared" si="0"/>
        <v>21119.161169655501</v>
      </c>
      <c r="K13" s="54">
        <f t="shared" si="1"/>
        <v>21119</v>
      </c>
      <c r="L13" s="2"/>
    </row>
    <row r="14" spans="1:12" x14ac:dyDescent="0.15">
      <c r="A14" s="4" t="s">
        <v>22</v>
      </c>
      <c r="B14" s="54">
        <v>392.57628184963801</v>
      </c>
      <c r="C14" s="54">
        <v>0</v>
      </c>
      <c r="D14" s="54">
        <v>2950.9918032711098</v>
      </c>
      <c r="E14" s="54">
        <v>5263.5542484114403</v>
      </c>
      <c r="F14" s="54">
        <v>786.90909090909099</v>
      </c>
      <c r="G14" s="54">
        <v>2011.4189984177301</v>
      </c>
      <c r="H14" s="54">
        <v>0</v>
      </c>
      <c r="I14" s="54">
        <v>1347.6497134737001</v>
      </c>
      <c r="J14" s="54">
        <f t="shared" si="0"/>
        <v>12753.1001363327</v>
      </c>
      <c r="K14" s="54">
        <f t="shared" si="1"/>
        <v>12753</v>
      </c>
      <c r="L14" s="2"/>
    </row>
    <row r="15" spans="1:12" x14ac:dyDescent="0.15">
      <c r="A15" s="4" t="s">
        <v>23</v>
      </c>
      <c r="B15" s="54">
        <v>1396.97842099223</v>
      </c>
      <c r="C15" s="54">
        <v>0</v>
      </c>
      <c r="D15" s="54">
        <v>3304.94696022178</v>
      </c>
      <c r="E15" s="54">
        <v>4763.1648054327698</v>
      </c>
      <c r="F15" s="54">
        <v>349.09090909090901</v>
      </c>
      <c r="G15" s="54">
        <v>611.47606386755297</v>
      </c>
      <c r="H15" s="54">
        <v>0</v>
      </c>
      <c r="I15" s="54">
        <v>631.32502674469799</v>
      </c>
      <c r="J15" s="54">
        <f t="shared" si="0"/>
        <v>11056.9821863499</v>
      </c>
      <c r="K15" s="54">
        <f t="shared" si="1"/>
        <v>11057</v>
      </c>
      <c r="L15" s="2"/>
    </row>
    <row r="16" spans="1:12" x14ac:dyDescent="0.15">
      <c r="A16" s="4" t="s">
        <v>24</v>
      </c>
      <c r="B16" s="54">
        <v>1721.29600503303</v>
      </c>
      <c r="C16" s="54">
        <v>1000</v>
      </c>
      <c r="D16" s="54">
        <v>4006.9210176256902</v>
      </c>
      <c r="E16" s="54">
        <v>3174.97972484923</v>
      </c>
      <c r="F16" s="54">
        <v>2240</v>
      </c>
      <c r="G16" s="54">
        <v>3881.19663514888</v>
      </c>
      <c r="H16" s="54">
        <v>0</v>
      </c>
      <c r="I16" s="54">
        <v>577.36875992407499</v>
      </c>
      <c r="J16" s="54">
        <f t="shared" si="0"/>
        <v>16601.762142580901</v>
      </c>
      <c r="K16" s="54">
        <f t="shared" si="1"/>
        <v>16602</v>
      </c>
      <c r="L16" s="2"/>
    </row>
    <row r="17" spans="1:12" x14ac:dyDescent="0.15">
      <c r="A17" s="4" t="s">
        <v>25</v>
      </c>
      <c r="B17" s="54">
        <v>728.59302986967805</v>
      </c>
      <c r="C17" s="54">
        <v>0</v>
      </c>
      <c r="D17" s="54">
        <v>1278.4580498866201</v>
      </c>
      <c r="E17" s="54">
        <v>2231.39488904364</v>
      </c>
      <c r="F17" s="54">
        <v>814.54545454545496</v>
      </c>
      <c r="G17" s="54">
        <v>0</v>
      </c>
      <c r="H17" s="54">
        <v>0</v>
      </c>
      <c r="I17" s="54">
        <v>0</v>
      </c>
      <c r="J17" s="54">
        <f t="shared" si="0"/>
        <v>5052.9914233453901</v>
      </c>
      <c r="K17" s="54">
        <f t="shared" si="1"/>
        <v>5053</v>
      </c>
      <c r="L17" s="2"/>
    </row>
    <row r="18" spans="1:12" x14ac:dyDescent="0.15">
      <c r="A18" s="4" t="s">
        <v>26</v>
      </c>
      <c r="B18" s="54">
        <v>364.29651493483902</v>
      </c>
      <c r="C18" s="54">
        <v>0</v>
      </c>
      <c r="D18" s="54">
        <v>1246.6903044045901</v>
      </c>
      <c r="E18" s="54">
        <v>1117.6784390309699</v>
      </c>
      <c r="F18" s="54">
        <v>407.27272727272702</v>
      </c>
      <c r="G18" s="54">
        <v>0</v>
      </c>
      <c r="H18" s="54">
        <v>698.18181818181802</v>
      </c>
      <c r="I18" s="54">
        <v>0</v>
      </c>
      <c r="J18" s="54">
        <f t="shared" si="0"/>
        <v>3834.1198038249399</v>
      </c>
      <c r="K18" s="54">
        <f t="shared" si="1"/>
        <v>3834</v>
      </c>
      <c r="L18" s="2"/>
    </row>
    <row r="19" spans="1:12" x14ac:dyDescent="0.15">
      <c r="A19" s="4" t="s">
        <v>27</v>
      </c>
      <c r="B19" s="54">
        <v>364.29651493483902</v>
      </c>
      <c r="C19" s="54">
        <v>0</v>
      </c>
      <c r="D19" s="54">
        <v>0</v>
      </c>
      <c r="E19" s="54">
        <v>235.266425061782</v>
      </c>
      <c r="F19" s="54">
        <v>448</v>
      </c>
      <c r="G19" s="54">
        <v>2146.3878528589598</v>
      </c>
      <c r="H19" s="54">
        <v>0</v>
      </c>
      <c r="I19" s="54">
        <v>721.58941685808099</v>
      </c>
      <c r="J19" s="54">
        <f t="shared" si="0"/>
        <v>3915.5402097136598</v>
      </c>
      <c r="K19" s="54">
        <f t="shared" si="1"/>
        <v>3916</v>
      </c>
      <c r="L19" s="2"/>
    </row>
    <row r="20" spans="1:12" x14ac:dyDescent="0.15">
      <c r="A20" s="4" t="s">
        <v>28</v>
      </c>
      <c r="B20" s="54">
        <v>4063.5185959047199</v>
      </c>
      <c r="C20" s="54">
        <v>2000</v>
      </c>
      <c r="D20" s="54">
        <v>3153.2518929572102</v>
      </c>
      <c r="E20" s="54">
        <v>22897.5407842969</v>
      </c>
      <c r="F20" s="54">
        <v>2909.0909090909099</v>
      </c>
      <c r="G20" s="54">
        <v>6849.1705326156698</v>
      </c>
      <c r="H20" s="54">
        <v>3490.9090909090901</v>
      </c>
      <c r="I20" s="54">
        <v>8188.1387771050704</v>
      </c>
      <c r="J20" s="54">
        <f t="shared" si="0"/>
        <v>53551.620582879601</v>
      </c>
      <c r="K20" s="54">
        <f t="shared" si="1"/>
        <v>53552</v>
      </c>
      <c r="L20" s="2"/>
    </row>
    <row r="21" spans="1:12" x14ac:dyDescent="0.15">
      <c r="A21" s="4" t="s">
        <v>29</v>
      </c>
      <c r="B21" s="54">
        <v>4443.79440033431</v>
      </c>
      <c r="C21" s="54">
        <v>2000</v>
      </c>
      <c r="D21" s="54">
        <v>1969.3066210132199</v>
      </c>
      <c r="E21" s="54">
        <v>12933.667875532001</v>
      </c>
      <c r="F21" s="54">
        <v>872.72726999999998</v>
      </c>
      <c r="G21" s="54">
        <v>3424.5852663078399</v>
      </c>
      <c r="H21" s="54">
        <v>1221.8181818181799</v>
      </c>
      <c r="I21" s="54">
        <v>5038.8546320646601</v>
      </c>
      <c r="J21" s="54">
        <f t="shared" si="0"/>
        <v>31904.754247070199</v>
      </c>
      <c r="K21" s="54">
        <f t="shared" si="1"/>
        <v>31905</v>
      </c>
      <c r="L21" s="2"/>
    </row>
    <row r="22" spans="1:12" x14ac:dyDescent="0.15">
      <c r="A22" s="4" t="s">
        <v>30</v>
      </c>
      <c r="B22" s="54">
        <v>4585.0396991224397</v>
      </c>
      <c r="C22" s="54">
        <v>0</v>
      </c>
      <c r="D22" s="54">
        <v>3254.3819378002599</v>
      </c>
      <c r="E22" s="54">
        <v>15203.850239502501</v>
      </c>
      <c r="F22" s="54">
        <v>1745.45454545455</v>
      </c>
      <c r="G22" s="54">
        <v>5308.1071627771498</v>
      </c>
      <c r="H22" s="54">
        <v>2443.6363636363599</v>
      </c>
      <c r="I22" s="54">
        <v>6613.4967045848598</v>
      </c>
      <c r="J22" s="54">
        <f t="shared" si="0"/>
        <v>39153.966652878102</v>
      </c>
      <c r="K22" s="54">
        <v>11746</v>
      </c>
      <c r="L22" s="33" t="s">
        <v>31</v>
      </c>
    </row>
    <row r="23" spans="1:12" x14ac:dyDescent="0.15">
      <c r="A23" s="4" t="s">
        <v>32</v>
      </c>
      <c r="B23" s="54">
        <v>1564.5633096531601</v>
      </c>
      <c r="C23" s="54">
        <v>0</v>
      </c>
      <c r="D23" s="54">
        <v>1917.68707482993</v>
      </c>
      <c r="E23" s="54">
        <v>4996.2643135539702</v>
      </c>
      <c r="F23" s="54">
        <v>1221.8181818181799</v>
      </c>
      <c r="G23" s="54">
        <v>3082.12673967705</v>
      </c>
      <c r="H23" s="54">
        <v>0</v>
      </c>
      <c r="I23" s="54">
        <v>1511.6563896194</v>
      </c>
      <c r="J23" s="54">
        <f t="shared" si="0"/>
        <v>14294.116009151699</v>
      </c>
      <c r="K23" s="54">
        <f t="shared" si="1"/>
        <v>14294</v>
      </c>
      <c r="L23" s="2"/>
    </row>
    <row r="24" spans="1:12" x14ac:dyDescent="0.15">
      <c r="A24" s="4" t="s">
        <v>33</v>
      </c>
      <c r="B24" s="54">
        <v>1368.9928959465101</v>
      </c>
      <c r="C24" s="54">
        <v>0</v>
      </c>
      <c r="D24" s="54">
        <v>2543.4348734284699</v>
      </c>
      <c r="E24" s="54">
        <v>6728.3037234675603</v>
      </c>
      <c r="F24" s="54">
        <v>2036.3636363636399</v>
      </c>
      <c r="G24" s="54">
        <v>2111.8275808898302</v>
      </c>
      <c r="H24" s="54">
        <v>3490.9090909090901</v>
      </c>
      <c r="I24" s="54">
        <v>2624.4034542003401</v>
      </c>
      <c r="J24" s="54">
        <f t="shared" si="0"/>
        <v>20904.2352552054</v>
      </c>
      <c r="K24" s="54">
        <f t="shared" si="1"/>
        <v>20904</v>
      </c>
      <c r="L24" s="2"/>
    </row>
    <row r="25" spans="1:12" x14ac:dyDescent="0.15">
      <c r="A25" s="4" t="s">
        <v>34</v>
      </c>
      <c r="B25" s="54">
        <v>1477.64312578354</v>
      </c>
      <c r="C25" s="54">
        <v>0</v>
      </c>
      <c r="D25" s="54">
        <v>885.48377647929203</v>
      </c>
      <c r="E25" s="54">
        <v>5082.8466817938497</v>
      </c>
      <c r="F25" s="54">
        <v>570.18181818181802</v>
      </c>
      <c r="G25" s="54">
        <v>542.22600049874097</v>
      </c>
      <c r="H25" s="54">
        <v>0</v>
      </c>
      <c r="I25" s="54">
        <v>892.29717442811602</v>
      </c>
      <c r="J25" s="54">
        <f t="shared" si="0"/>
        <v>9450.6785771653595</v>
      </c>
      <c r="K25" s="54">
        <f t="shared" si="1"/>
        <v>9451</v>
      </c>
      <c r="L25" s="2"/>
    </row>
    <row r="26" spans="1:12" x14ac:dyDescent="0.15">
      <c r="A26" s="4" t="s">
        <v>35</v>
      </c>
      <c r="B26" s="54">
        <v>325.95068951107402</v>
      </c>
      <c r="C26" s="54">
        <v>0</v>
      </c>
      <c r="D26" s="54">
        <v>2133.1816983168701</v>
      </c>
      <c r="E26" s="54">
        <v>3269.5524235566299</v>
      </c>
      <c r="F26" s="54">
        <v>305.45454545454498</v>
      </c>
      <c r="G26" s="54">
        <v>292.23127605826897</v>
      </c>
      <c r="H26" s="54">
        <v>0</v>
      </c>
      <c r="I26" s="54">
        <v>325.649381806306</v>
      </c>
      <c r="J26" s="54">
        <f t="shared" si="0"/>
        <v>6652.0200147036903</v>
      </c>
      <c r="K26" s="54">
        <f t="shared" si="1"/>
        <v>6652</v>
      </c>
      <c r="L26" s="2"/>
    </row>
    <row r="27" spans="1:12" x14ac:dyDescent="0.15">
      <c r="A27" s="4" t="s">
        <v>36</v>
      </c>
      <c r="B27" s="54">
        <v>756.20559966569203</v>
      </c>
      <c r="C27" s="54">
        <v>0</v>
      </c>
      <c r="D27" s="54">
        <v>1222.6707895279301</v>
      </c>
      <c r="E27" s="54">
        <v>2488.9459066393702</v>
      </c>
      <c r="F27" s="54">
        <v>610.90909090909099</v>
      </c>
      <c r="G27" s="54">
        <v>1712.5611304730801</v>
      </c>
      <c r="H27" s="54">
        <v>0</v>
      </c>
      <c r="I27" s="54">
        <v>640.27369194937</v>
      </c>
      <c r="J27" s="54">
        <f t="shared" si="0"/>
        <v>7431.5662091645299</v>
      </c>
      <c r="K27" s="54">
        <f t="shared" si="1"/>
        <v>7432</v>
      </c>
      <c r="L27" s="2"/>
    </row>
    <row r="28" spans="1:12" x14ac:dyDescent="0.15">
      <c r="A28" s="4" t="s">
        <v>37</v>
      </c>
      <c r="B28" s="54">
        <v>1434.18303384873</v>
      </c>
      <c r="C28" s="54">
        <v>0</v>
      </c>
      <c r="D28" s="54">
        <v>4118.7978235729697</v>
      </c>
      <c r="E28" s="54">
        <v>2646.42721241456</v>
      </c>
      <c r="F28" s="54">
        <v>2036.3636363636399</v>
      </c>
      <c r="G28" s="54">
        <v>3652.8909507283602</v>
      </c>
      <c r="H28" s="54">
        <v>0</v>
      </c>
      <c r="I28" s="54">
        <v>839.80910534410998</v>
      </c>
      <c r="J28" s="54">
        <f t="shared" si="0"/>
        <v>14728.4717622724</v>
      </c>
      <c r="K28" s="54">
        <f t="shared" si="1"/>
        <v>14728</v>
      </c>
      <c r="L28" s="2"/>
    </row>
    <row r="29" spans="1:12" x14ac:dyDescent="0.15">
      <c r="A29" s="4" t="s">
        <v>38</v>
      </c>
      <c r="B29" s="54">
        <v>0</v>
      </c>
      <c r="C29" s="54">
        <v>1000</v>
      </c>
      <c r="D29" s="54">
        <v>2445.3415790558602</v>
      </c>
      <c r="E29" s="54">
        <v>5266.7618626414096</v>
      </c>
      <c r="F29" s="54">
        <v>2909.0909090909099</v>
      </c>
      <c r="G29" s="54">
        <v>2054.7511597847001</v>
      </c>
      <c r="H29" s="54">
        <v>3490.9090909090901</v>
      </c>
      <c r="I29" s="54">
        <v>2204.4989015282899</v>
      </c>
      <c r="J29" s="54">
        <f t="shared" si="0"/>
        <v>19371.353503010301</v>
      </c>
      <c r="K29" s="54">
        <f t="shared" si="1"/>
        <v>19371</v>
      </c>
      <c r="L29" s="2"/>
    </row>
    <row r="30" spans="1:12" x14ac:dyDescent="0.15">
      <c r="A30" s="4" t="s">
        <v>39</v>
      </c>
      <c r="B30" s="54">
        <v>0</v>
      </c>
      <c r="C30" s="54">
        <v>1000</v>
      </c>
      <c r="D30" s="54">
        <v>3534.0930626542399</v>
      </c>
      <c r="E30" s="54">
        <v>9051.30280560764</v>
      </c>
      <c r="F30" s="54">
        <v>1745.45454545455</v>
      </c>
      <c r="G30" s="54">
        <v>2739.66821304627</v>
      </c>
      <c r="H30" s="54">
        <v>2443.6363636363599</v>
      </c>
      <c r="I30" s="54">
        <v>3779.1409740484901</v>
      </c>
      <c r="J30" s="54">
        <f t="shared" si="0"/>
        <v>24293.295964447501</v>
      </c>
      <c r="K30" s="54">
        <f t="shared" si="1"/>
        <v>24293</v>
      </c>
      <c r="L30" s="2"/>
    </row>
    <row r="31" spans="1:12" x14ac:dyDescent="0.15">
      <c r="A31" s="4" t="s">
        <v>40</v>
      </c>
      <c r="B31" s="54">
        <v>0</v>
      </c>
      <c r="C31" s="54">
        <v>1000</v>
      </c>
      <c r="D31" s="54">
        <v>3052.12184811416</v>
      </c>
      <c r="E31" s="54">
        <v>10958.3625815826</v>
      </c>
      <c r="F31" s="54">
        <v>1745.45454545455</v>
      </c>
      <c r="G31" s="54">
        <v>4451.9608462001897</v>
      </c>
      <c r="H31" s="54">
        <v>2443.6363636363599</v>
      </c>
      <c r="I31" s="54">
        <v>5038.8546320646601</v>
      </c>
      <c r="J31" s="54">
        <f t="shared" si="0"/>
        <v>28690.390817052499</v>
      </c>
      <c r="K31" s="54">
        <f t="shared" si="1"/>
        <v>28690</v>
      </c>
      <c r="L31" s="2"/>
    </row>
    <row r="32" spans="1:12" x14ac:dyDescent="0.15">
      <c r="A32" s="4" t="s">
        <v>41</v>
      </c>
      <c r="B32" s="54">
        <v>0</v>
      </c>
      <c r="C32" s="54">
        <v>1000</v>
      </c>
      <c r="D32" s="54">
        <v>2566.1062656706499</v>
      </c>
      <c r="E32" s="54">
        <v>69.511068639654496</v>
      </c>
      <c r="F32" s="54">
        <v>0</v>
      </c>
      <c r="G32" s="54">
        <v>0</v>
      </c>
      <c r="H32" s="54">
        <v>0</v>
      </c>
      <c r="I32" s="54">
        <v>0</v>
      </c>
      <c r="J32" s="54">
        <f t="shared" si="0"/>
        <v>3635.6173343103001</v>
      </c>
      <c r="K32" s="54">
        <f t="shared" si="1"/>
        <v>3636</v>
      </c>
      <c r="L32" s="2"/>
    </row>
    <row r="33" spans="1:12" x14ac:dyDescent="0.15">
      <c r="A33" s="4" t="s">
        <v>42</v>
      </c>
      <c r="B33" s="54">
        <v>0</v>
      </c>
      <c r="C33" s="54">
        <v>1000</v>
      </c>
      <c r="D33" s="54">
        <v>1930.5811034292799</v>
      </c>
      <c r="E33" s="54">
        <v>8101.9692563148801</v>
      </c>
      <c r="F33" s="54">
        <v>1454.54545454545</v>
      </c>
      <c r="G33" s="54">
        <v>2910.8974763616602</v>
      </c>
      <c r="H33" s="54">
        <v>1745.45454545455</v>
      </c>
      <c r="I33" s="54">
        <v>3149.2841450404098</v>
      </c>
      <c r="J33" s="54">
        <f t="shared" si="0"/>
        <v>20292.7319811462</v>
      </c>
      <c r="K33" s="54">
        <f t="shared" si="1"/>
        <v>20293</v>
      </c>
      <c r="L33" s="2"/>
    </row>
    <row r="34" spans="1:12" x14ac:dyDescent="0.15">
      <c r="A34" s="4" t="s">
        <v>43</v>
      </c>
      <c r="B34" s="54">
        <v>0</v>
      </c>
      <c r="C34" s="54">
        <v>0</v>
      </c>
      <c r="D34" s="54">
        <v>2349.8298700374298</v>
      </c>
      <c r="E34" s="54">
        <v>2721.7289475583402</v>
      </c>
      <c r="F34" s="54">
        <v>2121.2121212121201</v>
      </c>
      <c r="G34" s="54">
        <v>4180.2588868595903</v>
      </c>
      <c r="H34" s="54">
        <v>1745.45454545455</v>
      </c>
      <c r="I34" s="54">
        <v>1889.57048702425</v>
      </c>
      <c r="J34" s="54">
        <f t="shared" si="0"/>
        <v>15008.054858146301</v>
      </c>
      <c r="K34" s="54">
        <f t="shared" si="1"/>
        <v>15008</v>
      </c>
      <c r="L34" s="2"/>
    </row>
    <row r="35" spans="1:12" x14ac:dyDescent="0.15">
      <c r="A35" s="4" t="s">
        <v>44</v>
      </c>
      <c r="B35" s="54">
        <v>0</v>
      </c>
      <c r="C35" s="54">
        <v>0</v>
      </c>
      <c r="D35" s="54">
        <v>3153.2518929572102</v>
      </c>
      <c r="E35" s="54">
        <v>3930.1200231494799</v>
      </c>
      <c r="F35" s="54">
        <v>2909.0909090909099</v>
      </c>
      <c r="G35" s="54">
        <v>3595.8145296232301</v>
      </c>
      <c r="H35" s="54">
        <v>3490.9090909090901</v>
      </c>
      <c r="I35" s="54">
        <v>2204.4989015282899</v>
      </c>
      <c r="J35" s="54">
        <f t="shared" si="0"/>
        <v>19283.685347258201</v>
      </c>
      <c r="K35" s="54">
        <f t="shared" si="1"/>
        <v>19284</v>
      </c>
      <c r="L35" s="2"/>
    </row>
    <row r="36" spans="1:12" x14ac:dyDescent="0.15">
      <c r="A36" s="4" t="s">
        <v>45</v>
      </c>
      <c r="B36" s="54">
        <v>0</v>
      </c>
      <c r="C36" s="54">
        <v>0</v>
      </c>
      <c r="D36" s="54">
        <v>2386.1770630252399</v>
      </c>
      <c r="E36" s="54">
        <v>5116.5256485094596</v>
      </c>
      <c r="F36" s="54">
        <v>2909.0909090909099</v>
      </c>
      <c r="G36" s="54">
        <v>0</v>
      </c>
      <c r="H36" s="54">
        <v>3490.9090909090901</v>
      </c>
      <c r="I36" s="54">
        <v>314.92841450404097</v>
      </c>
      <c r="J36" s="54">
        <f t="shared" si="0"/>
        <v>14217.631126038699</v>
      </c>
      <c r="K36" s="54">
        <f t="shared" si="1"/>
        <v>14218</v>
      </c>
      <c r="L36" s="2"/>
    </row>
    <row r="37" spans="1:12" x14ac:dyDescent="0.15">
      <c r="A37" s="4" t="s">
        <v>46</v>
      </c>
      <c r="B37" s="54">
        <v>0</v>
      </c>
      <c r="C37" s="54">
        <v>0</v>
      </c>
      <c r="D37" s="54">
        <v>259.337274086153</v>
      </c>
      <c r="E37" s="54">
        <v>370.94719495051902</v>
      </c>
      <c r="F37" s="54">
        <v>597.33333333333303</v>
      </c>
      <c r="G37" s="54">
        <v>1043.3829840286601</v>
      </c>
      <c r="H37" s="54">
        <v>0</v>
      </c>
      <c r="I37" s="54">
        <v>323.790122949139</v>
      </c>
      <c r="J37" s="54">
        <f t="shared" ref="J37:J68" si="2">SUM(B37:I37)</f>
        <v>2594.7909093478002</v>
      </c>
      <c r="K37" s="54">
        <f t="shared" si="1"/>
        <v>2595</v>
      </c>
      <c r="L37" s="2"/>
    </row>
    <row r="38" spans="1:12" x14ac:dyDescent="0.15">
      <c r="A38" s="4" t="s">
        <v>47</v>
      </c>
      <c r="B38" s="54">
        <v>0</v>
      </c>
      <c r="C38" s="54">
        <v>0</v>
      </c>
      <c r="D38" s="54">
        <v>3002.5644431256201</v>
      </c>
      <c r="E38" s="54">
        <v>3240.4131814540201</v>
      </c>
      <c r="F38" s="54">
        <v>1745.45454545455</v>
      </c>
      <c r="G38" s="54">
        <v>0</v>
      </c>
      <c r="H38" s="54">
        <v>2443.6363636363599</v>
      </c>
      <c r="I38" s="54">
        <v>0</v>
      </c>
      <c r="J38" s="54">
        <f t="shared" si="2"/>
        <v>10432.068533670599</v>
      </c>
      <c r="K38" s="54">
        <f t="shared" si="1"/>
        <v>10432</v>
      </c>
      <c r="L38" s="2"/>
    </row>
    <row r="39" spans="1:12" x14ac:dyDescent="0.15">
      <c r="A39" s="4" t="s">
        <v>48</v>
      </c>
      <c r="B39" s="54">
        <v>0</v>
      </c>
      <c r="C39" s="54">
        <v>0</v>
      </c>
      <c r="D39" s="54">
        <v>3129.57288328204</v>
      </c>
      <c r="E39" s="54">
        <v>4176.8669620971796</v>
      </c>
      <c r="F39" s="54">
        <v>1745.45454545455</v>
      </c>
      <c r="G39" s="54">
        <v>0</v>
      </c>
      <c r="H39" s="54">
        <v>2443.6363636363599</v>
      </c>
      <c r="I39" s="54">
        <v>944.78524351212297</v>
      </c>
      <c r="J39" s="54">
        <f t="shared" si="2"/>
        <v>12440.315997982299</v>
      </c>
      <c r="K39" s="54">
        <f t="shared" si="1"/>
        <v>12440</v>
      </c>
      <c r="L39" s="2"/>
    </row>
    <row r="40" spans="1:12" x14ac:dyDescent="0.15">
      <c r="A40" s="4" t="s">
        <v>49</v>
      </c>
      <c r="B40" s="54">
        <v>0</v>
      </c>
      <c r="C40" s="54">
        <v>0</v>
      </c>
      <c r="D40" s="54">
        <v>202.26008968609901</v>
      </c>
      <c r="E40" s="54">
        <v>183.75393729396799</v>
      </c>
      <c r="F40" s="54">
        <v>597.33333333333303</v>
      </c>
      <c r="G40" s="54">
        <v>1709.9936557895601</v>
      </c>
      <c r="H40" s="54">
        <v>0</v>
      </c>
      <c r="I40" s="54">
        <v>0</v>
      </c>
      <c r="J40" s="54">
        <f t="shared" si="2"/>
        <v>2693.3410161029601</v>
      </c>
      <c r="K40" s="54">
        <f t="shared" si="1"/>
        <v>2693</v>
      </c>
      <c r="L40" s="2"/>
    </row>
    <row r="41" spans="1:12" x14ac:dyDescent="0.15">
      <c r="A41" s="4" t="s">
        <v>50</v>
      </c>
      <c r="B41" s="54">
        <v>0</v>
      </c>
      <c r="C41" s="54">
        <v>0</v>
      </c>
      <c r="D41" s="54">
        <v>2570.98799840632</v>
      </c>
      <c r="E41" s="54">
        <v>2082.2198565458102</v>
      </c>
      <c r="F41" s="54">
        <v>1745.45454545455</v>
      </c>
      <c r="G41" s="54">
        <v>0</v>
      </c>
      <c r="H41" s="54">
        <v>2443.6363636363599</v>
      </c>
      <c r="I41" s="54">
        <v>0</v>
      </c>
      <c r="J41" s="54">
        <f t="shared" si="2"/>
        <v>8842.2987640430401</v>
      </c>
      <c r="K41" s="54">
        <f t="shared" si="1"/>
        <v>8842</v>
      </c>
      <c r="L41" s="2"/>
    </row>
    <row r="42" spans="1:12" x14ac:dyDescent="0.15">
      <c r="A42" s="4" t="s">
        <v>51</v>
      </c>
      <c r="B42" s="54">
        <v>0</v>
      </c>
      <c r="C42" s="54">
        <v>0</v>
      </c>
      <c r="D42" s="54">
        <v>1049.94778879981</v>
      </c>
      <c r="E42" s="54">
        <v>313.60768076741698</v>
      </c>
      <c r="F42" s="54">
        <v>203.636363636364</v>
      </c>
      <c r="G42" s="54">
        <v>0</v>
      </c>
      <c r="H42" s="54">
        <v>0</v>
      </c>
      <c r="I42" s="54">
        <v>0</v>
      </c>
      <c r="J42" s="54">
        <f t="shared" si="2"/>
        <v>1567.19183320359</v>
      </c>
      <c r="K42" s="54">
        <v>2000</v>
      </c>
      <c r="L42" s="34" t="s">
        <v>52</v>
      </c>
    </row>
    <row r="43" spans="1:12" x14ac:dyDescent="0.15">
      <c r="A43" s="4" t="s">
        <v>53</v>
      </c>
      <c r="B43" s="54">
        <v>0</v>
      </c>
      <c r="C43" s="54">
        <v>0</v>
      </c>
      <c r="D43" s="54">
        <v>809.04035874439501</v>
      </c>
      <c r="E43" s="54">
        <v>1951.4877871822</v>
      </c>
      <c r="F43" s="54">
        <v>203.636363636364</v>
      </c>
      <c r="G43" s="54">
        <v>0</v>
      </c>
      <c r="H43" s="54">
        <v>0</v>
      </c>
      <c r="I43" s="54">
        <v>0</v>
      </c>
      <c r="J43" s="54">
        <f t="shared" si="2"/>
        <v>2964.1645095629601</v>
      </c>
      <c r="K43" s="54">
        <f>ROUND(J43,0)</f>
        <v>2964</v>
      </c>
      <c r="L43" s="2"/>
    </row>
    <row r="44" spans="1:12" x14ac:dyDescent="0.15">
      <c r="A44" s="4" t="s">
        <v>54</v>
      </c>
      <c r="B44" s="54">
        <v>0</v>
      </c>
      <c r="C44" s="54">
        <v>0</v>
      </c>
      <c r="D44" s="54">
        <v>2647.6016687419601</v>
      </c>
      <c r="E44" s="54">
        <v>7375.5492209034601</v>
      </c>
      <c r="F44" s="54">
        <v>1745.45454545455</v>
      </c>
      <c r="G44" s="54">
        <v>2568.4389497308798</v>
      </c>
      <c r="H44" s="54">
        <v>2443.6363636363599</v>
      </c>
      <c r="I44" s="54">
        <v>3464.21255954445</v>
      </c>
      <c r="J44" s="54">
        <f t="shared" si="2"/>
        <v>20244.893308011699</v>
      </c>
      <c r="K44" s="54">
        <f>ROUND(J44,0)</f>
        <v>20245</v>
      </c>
      <c r="L44" s="2"/>
    </row>
    <row r="45" spans="1:12" x14ac:dyDescent="0.15">
      <c r="A45" s="4" t="s">
        <v>55</v>
      </c>
      <c r="B45" s="54">
        <v>0</v>
      </c>
      <c r="C45" s="54">
        <v>0</v>
      </c>
      <c r="D45" s="54">
        <v>252.99536470836901</v>
      </c>
      <c r="E45" s="54">
        <v>1029.1591475370501</v>
      </c>
      <c r="F45" s="54">
        <v>162.90909090909099</v>
      </c>
      <c r="G45" s="54">
        <v>0</v>
      </c>
      <c r="H45" s="54">
        <v>0</v>
      </c>
      <c r="I45" s="54">
        <v>0</v>
      </c>
      <c r="J45" s="54">
        <f t="shared" si="2"/>
        <v>1445.06360315451</v>
      </c>
      <c r="K45" s="54">
        <f>ROUND(J45,0)</f>
        <v>1445</v>
      </c>
      <c r="L45" s="34" t="s">
        <v>56</v>
      </c>
    </row>
    <row r="46" spans="1:12" x14ac:dyDescent="0.15">
      <c r="A46" s="4" t="s">
        <v>57</v>
      </c>
      <c r="B46" s="54">
        <v>0</v>
      </c>
      <c r="C46" s="54">
        <v>0</v>
      </c>
      <c r="D46" s="54">
        <v>1752.3405286198399</v>
      </c>
      <c r="E46" s="54">
        <v>2494.33078008964</v>
      </c>
      <c r="F46" s="54">
        <v>872.72727272727298</v>
      </c>
      <c r="G46" s="54">
        <v>285.382105525653</v>
      </c>
      <c r="H46" s="54">
        <v>1745.45454545455</v>
      </c>
      <c r="I46" s="54">
        <v>944.78524351212297</v>
      </c>
      <c r="J46" s="54">
        <f t="shared" si="2"/>
        <v>8095.02047592908</v>
      </c>
      <c r="K46" s="54">
        <f>ROUND(J46,0)</f>
        <v>8095</v>
      </c>
      <c r="L46" s="2"/>
    </row>
    <row r="47" spans="1:12" x14ac:dyDescent="0.15">
      <c r="A47" s="4" t="s">
        <v>58</v>
      </c>
      <c r="B47" s="54">
        <v>0</v>
      </c>
      <c r="C47" s="54">
        <v>0</v>
      </c>
      <c r="D47" s="54">
        <v>1340.7392308737601</v>
      </c>
      <c r="E47" s="54">
        <v>2987.9591385537001</v>
      </c>
      <c r="F47" s="54">
        <v>1309.0909090909099</v>
      </c>
      <c r="G47" s="54">
        <v>0</v>
      </c>
      <c r="H47" s="54">
        <v>0</v>
      </c>
      <c r="I47" s="54">
        <v>0</v>
      </c>
      <c r="J47" s="54">
        <f t="shared" si="2"/>
        <v>5637.7892785183703</v>
      </c>
      <c r="K47" s="54">
        <f>ROUND(J47,0)</f>
        <v>5638</v>
      </c>
      <c r="L47" s="2"/>
    </row>
    <row r="48" spans="1:12" x14ac:dyDescent="0.15">
      <c r="A48" s="4" t="s">
        <v>59</v>
      </c>
      <c r="B48" s="54">
        <v>0</v>
      </c>
      <c r="C48" s="54">
        <v>0</v>
      </c>
      <c r="D48" s="54">
        <v>50.565022421524702</v>
      </c>
      <c r="E48" s="54">
        <v>388.30159091081799</v>
      </c>
      <c r="F48" s="54">
        <v>0</v>
      </c>
      <c r="G48" s="54">
        <v>0</v>
      </c>
      <c r="H48" s="54">
        <v>0</v>
      </c>
      <c r="I48" s="54">
        <v>0</v>
      </c>
      <c r="J48" s="54">
        <f t="shared" si="2"/>
        <v>438.86661333234298</v>
      </c>
      <c r="K48" s="54">
        <v>2000</v>
      </c>
      <c r="L48" s="34" t="s">
        <v>52</v>
      </c>
    </row>
    <row r="49" spans="1:12" x14ac:dyDescent="0.15">
      <c r="A49" s="4" t="s">
        <v>60</v>
      </c>
      <c r="B49" s="54">
        <v>0</v>
      </c>
      <c r="C49" s="54">
        <v>0</v>
      </c>
      <c r="D49" s="54">
        <v>1113.3668825776399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f t="shared" si="2"/>
        <v>1113.3668825776399</v>
      </c>
      <c r="K49" s="54">
        <v>2000</v>
      </c>
      <c r="L49" s="34" t="s">
        <v>52</v>
      </c>
    </row>
    <row r="50" spans="1:12" x14ac:dyDescent="0.15">
      <c r="A50" s="4" t="s">
        <v>61</v>
      </c>
      <c r="B50" s="54">
        <v>0</v>
      </c>
      <c r="C50" s="54">
        <v>0</v>
      </c>
      <c r="D50" s="54">
        <v>75.847533632286996</v>
      </c>
      <c r="E50" s="54">
        <v>43.635168673534501</v>
      </c>
      <c r="F50" s="54">
        <v>0</v>
      </c>
      <c r="G50" s="54">
        <v>0</v>
      </c>
      <c r="H50" s="54">
        <v>0</v>
      </c>
      <c r="I50" s="54">
        <v>0</v>
      </c>
      <c r="J50" s="54">
        <f t="shared" si="2"/>
        <v>119.482702305822</v>
      </c>
      <c r="K50" s="54">
        <v>2000</v>
      </c>
      <c r="L50" s="34" t="s">
        <v>52</v>
      </c>
    </row>
    <row r="51" spans="1:12" x14ac:dyDescent="0.15">
      <c r="A51" s="4" t="s">
        <v>62</v>
      </c>
      <c r="B51" s="54">
        <v>0</v>
      </c>
      <c r="C51" s="54">
        <v>0</v>
      </c>
      <c r="D51" s="54">
        <v>556.21524663677098</v>
      </c>
      <c r="E51" s="54">
        <v>0</v>
      </c>
      <c r="F51" s="54">
        <v>3424</v>
      </c>
      <c r="G51" s="54">
        <v>4152.1503902229897</v>
      </c>
      <c r="H51" s="54">
        <v>0</v>
      </c>
      <c r="I51" s="54">
        <v>124.89047599466799</v>
      </c>
      <c r="J51" s="54">
        <f t="shared" si="2"/>
        <v>8257.2561128544294</v>
      </c>
      <c r="K51" s="54">
        <f t="shared" ref="K51:K67" si="3">ROUND(J51,0)</f>
        <v>8257</v>
      </c>
      <c r="L51" s="2"/>
    </row>
    <row r="52" spans="1:12" x14ac:dyDescent="0.15">
      <c r="A52" s="4" t="s">
        <v>63</v>
      </c>
      <c r="B52" s="54">
        <v>0</v>
      </c>
      <c r="C52" s="54">
        <v>0</v>
      </c>
      <c r="D52" s="54">
        <v>531.52861952861997</v>
      </c>
      <c r="E52" s="54">
        <v>571.83762025659303</v>
      </c>
      <c r="F52" s="54">
        <v>373.33333333333297</v>
      </c>
      <c r="G52" s="54">
        <v>0</v>
      </c>
      <c r="H52" s="54">
        <v>0</v>
      </c>
      <c r="I52" s="54">
        <v>0</v>
      </c>
      <c r="J52" s="54">
        <f t="shared" si="2"/>
        <v>1476.69957311855</v>
      </c>
      <c r="K52" s="54">
        <f t="shared" si="3"/>
        <v>1477</v>
      </c>
      <c r="L52" s="2" t="s">
        <v>64</v>
      </c>
    </row>
    <row r="53" spans="1:12" x14ac:dyDescent="0.15">
      <c r="A53" s="4" t="s">
        <v>65</v>
      </c>
      <c r="B53" s="54">
        <v>0</v>
      </c>
      <c r="C53" s="54">
        <v>0</v>
      </c>
      <c r="D53" s="54">
        <v>911.19191919191906</v>
      </c>
      <c r="E53" s="54">
        <v>1186.90200082973</v>
      </c>
      <c r="F53" s="54">
        <v>814.54545454545496</v>
      </c>
      <c r="G53" s="54">
        <v>0</v>
      </c>
      <c r="H53" s="54">
        <v>0</v>
      </c>
      <c r="I53" s="54">
        <v>0</v>
      </c>
      <c r="J53" s="54">
        <f t="shared" si="2"/>
        <v>2912.6393745670998</v>
      </c>
      <c r="K53" s="54">
        <f t="shared" si="3"/>
        <v>2913</v>
      </c>
      <c r="L53" s="2"/>
    </row>
    <row r="54" spans="1:12" x14ac:dyDescent="0.15">
      <c r="A54" s="4" t="s">
        <v>66</v>
      </c>
      <c r="B54" s="54">
        <v>0</v>
      </c>
      <c r="C54" s="54">
        <v>0</v>
      </c>
      <c r="D54" s="54">
        <v>1761.94763966193</v>
      </c>
      <c r="E54" s="54">
        <v>2518.6153206478202</v>
      </c>
      <c r="F54" s="54">
        <v>1745.45454545455</v>
      </c>
      <c r="G54" s="54">
        <v>0</v>
      </c>
      <c r="H54" s="54">
        <v>2443.6363636363599</v>
      </c>
      <c r="I54" s="54">
        <v>0</v>
      </c>
      <c r="J54" s="54">
        <f t="shared" si="2"/>
        <v>8469.6538694006595</v>
      </c>
      <c r="K54" s="54">
        <f t="shared" si="3"/>
        <v>8470</v>
      </c>
      <c r="L54" s="2"/>
    </row>
    <row r="55" spans="1:12" x14ac:dyDescent="0.15">
      <c r="A55" s="4" t="s">
        <v>67</v>
      </c>
      <c r="B55" s="54">
        <v>0</v>
      </c>
      <c r="C55" s="54">
        <v>0</v>
      </c>
      <c r="D55" s="54">
        <v>3148.4935064935098</v>
      </c>
      <c r="E55" s="54">
        <v>6418.1244936615503</v>
      </c>
      <c r="F55" s="54">
        <v>1425.45454545455</v>
      </c>
      <c r="G55" s="54">
        <v>1746.538485817</v>
      </c>
      <c r="H55" s="54">
        <v>2443.6363636363599</v>
      </c>
      <c r="I55" s="54">
        <v>2645.3986818339499</v>
      </c>
      <c r="J55" s="54">
        <f t="shared" si="2"/>
        <v>17827.646076896901</v>
      </c>
      <c r="K55" s="54">
        <f t="shared" si="3"/>
        <v>17828</v>
      </c>
      <c r="L55" s="2"/>
    </row>
    <row r="56" spans="1:12" x14ac:dyDescent="0.15">
      <c r="A56" s="4" t="s">
        <v>68</v>
      </c>
      <c r="B56" s="54">
        <v>0</v>
      </c>
      <c r="C56" s="54">
        <v>0</v>
      </c>
      <c r="D56" s="54">
        <v>3148.4935064935098</v>
      </c>
      <c r="E56" s="54">
        <v>4493.68566388207</v>
      </c>
      <c r="F56" s="54">
        <v>1425.45454545455</v>
      </c>
      <c r="G56" s="54">
        <v>2671.1765077201098</v>
      </c>
      <c r="H56" s="54">
        <v>2443.6363636363599</v>
      </c>
      <c r="I56" s="54">
        <v>3401.22687664364</v>
      </c>
      <c r="J56" s="54">
        <f t="shared" si="2"/>
        <v>17583.6734638302</v>
      </c>
      <c r="K56" s="54">
        <f t="shared" si="3"/>
        <v>17584</v>
      </c>
      <c r="L56" s="2"/>
    </row>
    <row r="57" spans="1:12" x14ac:dyDescent="0.15">
      <c r="A57" s="4" t="s">
        <v>69</v>
      </c>
      <c r="B57" s="54">
        <v>0</v>
      </c>
      <c r="C57" s="54">
        <v>0</v>
      </c>
      <c r="D57" s="54">
        <v>815.11385968528805</v>
      </c>
      <c r="E57" s="54">
        <v>563.84679851891894</v>
      </c>
      <c r="F57" s="54">
        <v>116.363636363636</v>
      </c>
      <c r="G57" s="54">
        <v>398.26373049515098</v>
      </c>
      <c r="H57" s="54">
        <v>0</v>
      </c>
      <c r="I57" s="54">
        <v>168.273483445447</v>
      </c>
      <c r="J57" s="54">
        <f t="shared" si="2"/>
        <v>2061.8615085084398</v>
      </c>
      <c r="K57" s="54">
        <f t="shared" si="3"/>
        <v>2062</v>
      </c>
      <c r="L57" s="2"/>
    </row>
    <row r="58" spans="1:12" x14ac:dyDescent="0.15">
      <c r="A58" s="4" t="s">
        <v>70</v>
      </c>
      <c r="B58" s="54">
        <v>0</v>
      </c>
      <c r="C58" s="54">
        <v>0</v>
      </c>
      <c r="D58" s="54">
        <v>1917.68707482993</v>
      </c>
      <c r="E58" s="54">
        <v>3316.43245806816</v>
      </c>
      <c r="F58" s="54">
        <v>1221.8181818181799</v>
      </c>
      <c r="G58" s="54">
        <v>2328.7179810893299</v>
      </c>
      <c r="H58" s="54">
        <v>0</v>
      </c>
      <c r="I58" s="54">
        <v>1259.71365801616</v>
      </c>
      <c r="J58" s="54">
        <f t="shared" si="2"/>
        <v>10044.369353821799</v>
      </c>
      <c r="K58" s="54">
        <f t="shared" si="3"/>
        <v>10044</v>
      </c>
      <c r="L58" s="2"/>
    </row>
    <row r="59" spans="1:12" x14ac:dyDescent="0.15">
      <c r="A59" s="4" t="s">
        <v>71</v>
      </c>
      <c r="B59" s="54">
        <v>0</v>
      </c>
      <c r="C59" s="54">
        <v>0</v>
      </c>
      <c r="D59" s="54">
        <v>511.38321995464901</v>
      </c>
      <c r="E59" s="54">
        <v>426.260013907521</v>
      </c>
      <c r="F59" s="54">
        <v>1256.72727272727</v>
      </c>
      <c r="G59" s="54">
        <v>2440.7274432418599</v>
      </c>
      <c r="H59" s="54">
        <v>4049.45454545455</v>
      </c>
      <c r="I59" s="54">
        <v>1839.0627259430801</v>
      </c>
      <c r="J59" s="54">
        <f t="shared" si="2"/>
        <v>10523.6152212289</v>
      </c>
      <c r="K59" s="54">
        <f t="shared" si="3"/>
        <v>10524</v>
      </c>
      <c r="L59" s="2"/>
    </row>
    <row r="60" spans="1:12" x14ac:dyDescent="0.15">
      <c r="A60" s="4" t="s">
        <v>72</v>
      </c>
      <c r="B60" s="54">
        <v>0</v>
      </c>
      <c r="C60" s="54">
        <v>0</v>
      </c>
      <c r="D60" s="54">
        <v>511.38321995464901</v>
      </c>
      <c r="E60" s="54">
        <v>183.988715910785</v>
      </c>
      <c r="F60" s="54">
        <v>907.63636363636397</v>
      </c>
      <c r="G60" s="54">
        <v>750.54621743311702</v>
      </c>
      <c r="H60" s="54">
        <v>0</v>
      </c>
      <c r="I60" s="54">
        <v>0</v>
      </c>
      <c r="J60" s="54">
        <f t="shared" si="2"/>
        <v>2353.5545169349102</v>
      </c>
      <c r="K60" s="54">
        <f t="shared" si="3"/>
        <v>2354</v>
      </c>
      <c r="L60" s="2" t="s">
        <v>73</v>
      </c>
    </row>
    <row r="61" spans="1:12" x14ac:dyDescent="0.15">
      <c r="A61" s="4" t="s">
        <v>74</v>
      </c>
      <c r="B61" s="54">
        <v>0</v>
      </c>
      <c r="C61" s="54">
        <v>0</v>
      </c>
      <c r="D61" s="54">
        <v>0</v>
      </c>
      <c r="E61" s="54">
        <v>112.06451844051</v>
      </c>
      <c r="F61" s="54">
        <v>203.636363636364</v>
      </c>
      <c r="G61" s="54">
        <v>0</v>
      </c>
      <c r="H61" s="54">
        <v>0</v>
      </c>
      <c r="I61" s="54">
        <v>0</v>
      </c>
      <c r="J61" s="54">
        <f t="shared" si="2"/>
        <v>315.700882076874</v>
      </c>
      <c r="K61" s="54">
        <f t="shared" si="3"/>
        <v>316</v>
      </c>
      <c r="L61" s="2" t="s">
        <v>73</v>
      </c>
    </row>
    <row r="62" spans="1:12" x14ac:dyDescent="0.15">
      <c r="A62" s="4" t="s">
        <v>75</v>
      </c>
      <c r="B62" s="54"/>
      <c r="C62" s="54"/>
      <c r="D62" s="54"/>
      <c r="E62" s="54"/>
      <c r="F62" s="54">
        <v>373.33333333333297</v>
      </c>
      <c r="G62" s="54">
        <v>447.16413601228402</v>
      </c>
      <c r="H62" s="54">
        <v>0</v>
      </c>
      <c r="I62" s="54">
        <v>124.89047599466799</v>
      </c>
      <c r="J62" s="54">
        <f t="shared" si="2"/>
        <v>945.387945340285</v>
      </c>
      <c r="K62" s="54">
        <f t="shared" si="3"/>
        <v>945</v>
      </c>
      <c r="L62" s="2" t="s">
        <v>76</v>
      </c>
    </row>
    <row r="63" spans="1:12" x14ac:dyDescent="0.15">
      <c r="A63" s="4" t="s">
        <v>77</v>
      </c>
      <c r="B63" s="54"/>
      <c r="C63" s="54"/>
      <c r="D63" s="54"/>
      <c r="E63" s="54"/>
      <c r="F63" s="54">
        <v>1600</v>
      </c>
      <c r="G63" s="54">
        <v>1788.6565440491299</v>
      </c>
      <c r="H63" s="54">
        <v>0</v>
      </c>
      <c r="I63" s="54">
        <v>370.04585479901601</v>
      </c>
      <c r="J63" s="54">
        <f t="shared" si="2"/>
        <v>3758.7023988481501</v>
      </c>
      <c r="K63" s="54">
        <f t="shared" si="3"/>
        <v>3759</v>
      </c>
      <c r="L63" s="2"/>
    </row>
    <row r="64" spans="1:12" x14ac:dyDescent="0.15">
      <c r="A64" s="4" t="s">
        <v>78</v>
      </c>
      <c r="B64" s="54"/>
      <c r="C64" s="54"/>
      <c r="D64" s="54"/>
      <c r="E64" s="54"/>
      <c r="F64" s="54">
        <v>814.54545454545496</v>
      </c>
      <c r="G64" s="54">
        <v>0</v>
      </c>
      <c r="H64" s="54">
        <v>0</v>
      </c>
      <c r="I64" s="54">
        <v>138.767195549631</v>
      </c>
      <c r="J64" s="54">
        <f t="shared" si="2"/>
        <v>953.31265009508604</v>
      </c>
      <c r="K64" s="54">
        <v>2000</v>
      </c>
      <c r="L64" s="34" t="s">
        <v>52</v>
      </c>
    </row>
    <row r="65" spans="1:12" x14ac:dyDescent="0.15">
      <c r="A65" s="4" t="s">
        <v>79</v>
      </c>
      <c r="B65" s="54"/>
      <c r="C65" s="54"/>
      <c r="D65" s="54"/>
      <c r="E65" s="54"/>
      <c r="F65" s="54">
        <v>1600</v>
      </c>
      <c r="G65" s="54">
        <v>1937.71125605323</v>
      </c>
      <c r="H65" s="54">
        <v>0</v>
      </c>
      <c r="I65" s="54">
        <v>416.30158664889302</v>
      </c>
      <c r="J65" s="54">
        <f t="shared" si="2"/>
        <v>3954.01284270212</v>
      </c>
      <c r="K65" s="54">
        <f t="shared" si="3"/>
        <v>3954</v>
      </c>
      <c r="L65" s="2"/>
    </row>
    <row r="66" spans="1:12" x14ac:dyDescent="0.15">
      <c r="A66" s="4" t="s">
        <v>80</v>
      </c>
      <c r="B66" s="54"/>
      <c r="C66" s="54"/>
      <c r="D66" s="54"/>
      <c r="E66" s="54"/>
      <c r="F66" s="54">
        <v>373.33333333333297</v>
      </c>
      <c r="G66" s="54">
        <v>1937.71125605323</v>
      </c>
      <c r="H66" s="54">
        <v>0</v>
      </c>
      <c r="I66" s="54">
        <v>740.09170959803203</v>
      </c>
      <c r="J66" s="54">
        <f t="shared" si="2"/>
        <v>3051.1362989846002</v>
      </c>
      <c r="K66" s="54">
        <f t="shared" si="3"/>
        <v>3051</v>
      </c>
      <c r="L66" s="2"/>
    </row>
    <row r="67" spans="1:12" x14ac:dyDescent="0.15">
      <c r="A67" s="4" t="s">
        <v>81</v>
      </c>
      <c r="B67" s="54"/>
      <c r="C67" s="54"/>
      <c r="D67" s="54"/>
      <c r="E67" s="54"/>
      <c r="F67" s="54">
        <v>733.33333333333303</v>
      </c>
      <c r="G67" s="54">
        <v>1117.9103400307099</v>
      </c>
      <c r="H67" s="54">
        <v>0</v>
      </c>
      <c r="I67" s="54">
        <v>370.04585479901601</v>
      </c>
      <c r="J67" s="54">
        <f t="shared" si="2"/>
        <v>2221.2895281630599</v>
      </c>
      <c r="K67" s="54">
        <f t="shared" si="3"/>
        <v>2221</v>
      </c>
      <c r="L67" s="2"/>
    </row>
    <row r="68" spans="1:12" x14ac:dyDescent="0.15">
      <c r="A68" s="4" t="s">
        <v>82</v>
      </c>
      <c r="B68" s="54"/>
      <c r="C68" s="54"/>
      <c r="D68" s="54"/>
      <c r="E68" s="54"/>
      <c r="F68" s="54">
        <v>597.33333333333303</v>
      </c>
      <c r="G68" s="54">
        <v>894.32827202456701</v>
      </c>
      <c r="H68" s="54">
        <v>0</v>
      </c>
      <c r="I68" s="54">
        <v>194.27407376948301</v>
      </c>
      <c r="J68" s="54">
        <f t="shared" si="2"/>
        <v>1685.9356791273799</v>
      </c>
      <c r="K68" s="54">
        <v>2000</v>
      </c>
      <c r="L68" s="34" t="s">
        <v>52</v>
      </c>
    </row>
    <row r="69" spans="1:12" x14ac:dyDescent="0.15">
      <c r="A69" s="4" t="s">
        <v>83</v>
      </c>
      <c r="B69" s="54"/>
      <c r="C69" s="54"/>
      <c r="D69" s="54"/>
      <c r="E69" s="54"/>
      <c r="F69" s="54">
        <v>746.66666666666697</v>
      </c>
      <c r="G69" s="54">
        <v>1639.6018320450401</v>
      </c>
      <c r="H69" s="54">
        <v>0</v>
      </c>
      <c r="I69" s="54">
        <v>370.04585479901601</v>
      </c>
      <c r="J69" s="54">
        <f t="shared" ref="J69:J100" si="4">SUM(B69:I69)</f>
        <v>2756.3143535107201</v>
      </c>
      <c r="K69" s="54">
        <f>ROUND(J69,0)</f>
        <v>2756</v>
      </c>
      <c r="L69" s="2"/>
    </row>
    <row r="70" spans="1:12" x14ac:dyDescent="0.15">
      <c r="A70" s="4" t="s">
        <v>84</v>
      </c>
      <c r="B70" s="54"/>
      <c r="C70" s="54"/>
      <c r="D70" s="54"/>
      <c r="E70" s="54"/>
      <c r="F70" s="54">
        <v>814.54545454545496</v>
      </c>
      <c r="G70" s="54">
        <v>1490.5471200409499</v>
      </c>
      <c r="H70" s="54">
        <v>0</v>
      </c>
      <c r="I70" s="54">
        <v>601.32451404840106</v>
      </c>
      <c r="J70" s="54">
        <f t="shared" si="4"/>
        <v>2906.4170886348102</v>
      </c>
      <c r="K70" s="54">
        <f>ROUND(J70,0)</f>
        <v>2906</v>
      </c>
      <c r="L70" s="2"/>
    </row>
    <row r="71" spans="1:12" x14ac:dyDescent="0.15">
      <c r="A71" s="4" t="s">
        <v>85</v>
      </c>
      <c r="B71" s="54"/>
      <c r="C71" s="54"/>
      <c r="D71" s="54"/>
      <c r="E71" s="54"/>
      <c r="F71" s="54">
        <v>1600</v>
      </c>
      <c r="G71" s="54">
        <v>1639.6018320450401</v>
      </c>
      <c r="H71" s="54">
        <v>0</v>
      </c>
      <c r="I71" s="54">
        <v>185.02292739950801</v>
      </c>
      <c r="J71" s="54">
        <f t="shared" si="4"/>
        <v>3424.6247594445499</v>
      </c>
      <c r="K71" s="54">
        <f>ROUND(J71,0)</f>
        <v>3425</v>
      </c>
      <c r="L71" s="2"/>
    </row>
    <row r="72" spans="1:12" x14ac:dyDescent="0.15">
      <c r="A72" s="4" t="s">
        <v>86</v>
      </c>
      <c r="B72" s="54"/>
      <c r="C72" s="54"/>
      <c r="D72" s="54"/>
      <c r="E72" s="54"/>
      <c r="F72" s="54">
        <v>746.66666666666697</v>
      </c>
      <c r="G72" s="54">
        <v>2384.8753920655099</v>
      </c>
      <c r="H72" s="54">
        <v>0</v>
      </c>
      <c r="I72" s="54">
        <v>777.09629507793397</v>
      </c>
      <c r="J72" s="54">
        <f t="shared" si="4"/>
        <v>3908.6383538101099</v>
      </c>
      <c r="K72" s="54">
        <f>ROUND(J72,0)</f>
        <v>3909</v>
      </c>
      <c r="L72" s="2"/>
    </row>
    <row r="73" spans="1:12" x14ac:dyDescent="0.15">
      <c r="A73" s="4" t="s">
        <v>87</v>
      </c>
      <c r="B73" s="54"/>
      <c r="C73" s="54"/>
      <c r="D73" s="54"/>
      <c r="E73" s="54"/>
      <c r="F73" s="54">
        <v>384</v>
      </c>
      <c r="G73" s="54">
        <v>496.84904001364902</v>
      </c>
      <c r="H73" s="54">
        <v>2304</v>
      </c>
      <c r="I73" s="54">
        <v>215.86008196609299</v>
      </c>
      <c r="J73" s="54">
        <f t="shared" si="4"/>
        <v>3400.7091219797398</v>
      </c>
      <c r="K73" s="54">
        <f>ROUND(J73,0)</f>
        <v>3401</v>
      </c>
      <c r="L73" s="2"/>
    </row>
    <row r="74" spans="1:12" x14ac:dyDescent="0.15">
      <c r="A74" s="4" t="s">
        <v>88</v>
      </c>
      <c r="B74" s="54"/>
      <c r="C74" s="54"/>
      <c r="D74" s="54"/>
      <c r="E74" s="54"/>
      <c r="F74" s="54">
        <v>298.66666666666703</v>
      </c>
      <c r="G74" s="54">
        <v>1073.1939264294799</v>
      </c>
      <c r="H74" s="54">
        <v>0</v>
      </c>
      <c r="I74" s="54">
        <v>471.80846486874498</v>
      </c>
      <c r="J74" s="54">
        <f t="shared" si="4"/>
        <v>1843.66905796489</v>
      </c>
      <c r="K74" s="54">
        <v>2000</v>
      </c>
      <c r="L74" s="34" t="s">
        <v>52</v>
      </c>
    </row>
    <row r="75" spans="1:12" x14ac:dyDescent="0.15">
      <c r="A75" s="4" t="s">
        <v>89</v>
      </c>
      <c r="B75" s="54"/>
      <c r="C75" s="54"/>
      <c r="D75" s="54"/>
      <c r="E75" s="54"/>
      <c r="F75" s="54">
        <v>960</v>
      </c>
      <c r="G75" s="54">
        <v>1266.5001640441501</v>
      </c>
      <c r="H75" s="54">
        <v>0</v>
      </c>
      <c r="I75" s="54">
        <v>261.657829258486</v>
      </c>
      <c r="J75" s="54">
        <f t="shared" si="4"/>
        <v>2488.1579933026401</v>
      </c>
      <c r="K75" s="54">
        <f t="shared" ref="K75:K97" si="5">ROUND(J75,0)</f>
        <v>2488</v>
      </c>
      <c r="L75" s="2"/>
    </row>
    <row r="76" spans="1:12" x14ac:dyDescent="0.15">
      <c r="A76" s="4" t="s">
        <v>90</v>
      </c>
      <c r="B76" s="54"/>
      <c r="C76" s="54"/>
      <c r="D76" s="54"/>
      <c r="E76" s="54"/>
      <c r="F76" s="54">
        <v>814.54545454545496</v>
      </c>
      <c r="G76" s="54">
        <v>1937.71125605323</v>
      </c>
      <c r="H76" s="54">
        <v>0</v>
      </c>
      <c r="I76" s="54">
        <v>740.09170959803203</v>
      </c>
      <c r="J76" s="54">
        <f t="shared" si="4"/>
        <v>3492.3484201967199</v>
      </c>
      <c r="K76" s="54">
        <f t="shared" si="5"/>
        <v>3492</v>
      </c>
      <c r="L76" s="2"/>
    </row>
    <row r="77" spans="1:12" x14ac:dyDescent="0.15">
      <c r="A77" s="4" t="s">
        <v>91</v>
      </c>
      <c r="B77" s="54"/>
      <c r="C77" s="54"/>
      <c r="D77" s="54"/>
      <c r="E77" s="54"/>
      <c r="F77" s="54">
        <v>1600</v>
      </c>
      <c r="G77" s="54">
        <v>0</v>
      </c>
      <c r="H77" s="54">
        <v>0</v>
      </c>
      <c r="I77" s="54">
        <v>0</v>
      </c>
      <c r="J77" s="54">
        <f t="shared" si="4"/>
        <v>1600</v>
      </c>
      <c r="K77" s="54">
        <v>2000</v>
      </c>
      <c r="L77" s="34" t="s">
        <v>52</v>
      </c>
    </row>
    <row r="78" spans="1:12" x14ac:dyDescent="0.15">
      <c r="A78" s="4" t="s">
        <v>92</v>
      </c>
      <c r="B78" s="54"/>
      <c r="C78" s="54"/>
      <c r="D78" s="54"/>
      <c r="E78" s="54"/>
      <c r="F78" s="54">
        <v>1018.66666666667</v>
      </c>
      <c r="G78" s="54">
        <v>2455.95856107596</v>
      </c>
      <c r="H78" s="54">
        <v>0</v>
      </c>
      <c r="I78" s="54">
        <v>123.348618266339</v>
      </c>
      <c r="J78" s="54">
        <f t="shared" si="4"/>
        <v>3597.9738460089702</v>
      </c>
      <c r="K78" s="54">
        <f t="shared" si="5"/>
        <v>3598</v>
      </c>
      <c r="L78" s="2"/>
    </row>
    <row r="79" spans="1:12" x14ac:dyDescent="0.15">
      <c r="A79" s="4" t="s">
        <v>93</v>
      </c>
      <c r="B79" s="54"/>
      <c r="C79" s="54"/>
      <c r="D79" s="54"/>
      <c r="E79" s="54"/>
      <c r="F79" s="54">
        <v>885.33333333333303</v>
      </c>
      <c r="G79" s="54">
        <v>2086.7659680573202</v>
      </c>
      <c r="H79" s="54">
        <v>0</v>
      </c>
      <c r="I79" s="54">
        <v>716.96384367309304</v>
      </c>
      <c r="J79" s="54">
        <f t="shared" si="4"/>
        <v>3689.0631450637502</v>
      </c>
      <c r="K79" s="54">
        <f t="shared" si="5"/>
        <v>3689</v>
      </c>
      <c r="L79" s="2"/>
    </row>
    <row r="80" spans="1:12" x14ac:dyDescent="0.15">
      <c r="A80" s="4" t="s">
        <v>94</v>
      </c>
      <c r="B80" s="54"/>
      <c r="C80" s="54"/>
      <c r="D80" s="54"/>
      <c r="E80" s="54"/>
      <c r="F80" s="54">
        <v>746.66666666666697</v>
      </c>
      <c r="G80" s="54">
        <v>0</v>
      </c>
      <c r="H80" s="54">
        <v>0</v>
      </c>
      <c r="I80" s="54">
        <v>0</v>
      </c>
      <c r="J80" s="54">
        <f t="shared" si="4"/>
        <v>746.66666666666697</v>
      </c>
      <c r="K80" s="54">
        <v>2000</v>
      </c>
      <c r="L80" s="34" t="s">
        <v>52</v>
      </c>
    </row>
    <row r="81" spans="1:12" x14ac:dyDescent="0.15">
      <c r="A81" s="4" t="s">
        <v>95</v>
      </c>
      <c r="B81" s="54"/>
      <c r="C81" s="54"/>
      <c r="D81" s="54"/>
      <c r="E81" s="54"/>
      <c r="F81" s="54">
        <v>407.27272727272702</v>
      </c>
      <c r="G81" s="54">
        <v>1788.6565440491299</v>
      </c>
      <c r="H81" s="54">
        <v>0</v>
      </c>
      <c r="I81" s="54">
        <v>601.32451404840106</v>
      </c>
      <c r="J81" s="54">
        <f t="shared" si="4"/>
        <v>2797.2537853702602</v>
      </c>
      <c r="K81" s="54">
        <f t="shared" si="5"/>
        <v>2797</v>
      </c>
      <c r="L81" s="2"/>
    </row>
    <row r="82" spans="1:12" x14ac:dyDescent="0.15">
      <c r="A82" s="4" t="s">
        <v>96</v>
      </c>
      <c r="B82" s="54"/>
      <c r="C82" s="54"/>
      <c r="D82" s="54"/>
      <c r="E82" s="54"/>
      <c r="F82" s="54">
        <v>746.66666666666697</v>
      </c>
      <c r="G82" s="54">
        <v>0</v>
      </c>
      <c r="H82" s="54">
        <v>0</v>
      </c>
      <c r="I82" s="54">
        <v>0</v>
      </c>
      <c r="J82" s="54">
        <f t="shared" si="4"/>
        <v>746.66666666666697</v>
      </c>
      <c r="K82" s="54">
        <v>2000</v>
      </c>
      <c r="L82" s="34" t="s">
        <v>52</v>
      </c>
    </row>
    <row r="83" spans="1:12" x14ac:dyDescent="0.15">
      <c r="A83" s="4" t="s">
        <v>97</v>
      </c>
      <c r="B83" s="54"/>
      <c r="C83" s="54"/>
      <c r="D83" s="54"/>
      <c r="E83" s="54"/>
      <c r="F83" s="54">
        <v>363.63636363636402</v>
      </c>
      <c r="G83" s="54">
        <v>1198.26611966364</v>
      </c>
      <c r="H83" s="54">
        <v>0</v>
      </c>
      <c r="I83" s="54">
        <v>71.953360655364193</v>
      </c>
      <c r="J83" s="54">
        <f t="shared" si="4"/>
        <v>1633.8558439553699</v>
      </c>
      <c r="K83" s="54">
        <v>2000</v>
      </c>
      <c r="L83" s="34" t="s">
        <v>52</v>
      </c>
    </row>
    <row r="84" spans="1:12" x14ac:dyDescent="0.15">
      <c r="A84" s="4" t="s">
        <v>98</v>
      </c>
      <c r="B84" s="54"/>
      <c r="C84" s="54"/>
      <c r="D84" s="54"/>
      <c r="E84" s="54"/>
      <c r="F84" s="54">
        <v>610.90909090909099</v>
      </c>
      <c r="G84" s="54">
        <v>0</v>
      </c>
      <c r="H84" s="54">
        <v>0</v>
      </c>
      <c r="I84" s="54">
        <v>92.511463699754003</v>
      </c>
      <c r="J84" s="54">
        <f t="shared" si="4"/>
        <v>703.42055460884501</v>
      </c>
      <c r="K84" s="54">
        <v>2000</v>
      </c>
      <c r="L84" s="34" t="s">
        <v>52</v>
      </c>
    </row>
    <row r="85" spans="1:12" x14ac:dyDescent="0.15">
      <c r="A85" s="4" t="s">
        <v>99</v>
      </c>
      <c r="B85" s="54"/>
      <c r="C85" s="54"/>
      <c r="D85" s="54"/>
      <c r="E85" s="54"/>
      <c r="F85" s="54">
        <v>1600</v>
      </c>
      <c r="G85" s="54">
        <v>1490.5471200409499</v>
      </c>
      <c r="H85" s="54">
        <v>0</v>
      </c>
      <c r="I85" s="54">
        <v>92.511463699754003</v>
      </c>
      <c r="J85" s="54">
        <f t="shared" si="4"/>
        <v>3183.0585837407002</v>
      </c>
      <c r="K85" s="54">
        <f t="shared" si="5"/>
        <v>3183</v>
      </c>
      <c r="L85" s="2"/>
    </row>
    <row r="86" spans="1:12" x14ac:dyDescent="0.15">
      <c r="A86" s="4" t="s">
        <v>100</v>
      </c>
      <c r="B86" s="54"/>
      <c r="C86" s="54"/>
      <c r="D86" s="54"/>
      <c r="E86" s="54"/>
      <c r="F86" s="54">
        <v>512</v>
      </c>
      <c r="G86" s="54">
        <v>546.53394401501396</v>
      </c>
      <c r="H86" s="54">
        <v>3072</v>
      </c>
      <c r="I86" s="54">
        <v>400.88300936560103</v>
      </c>
      <c r="J86" s="54">
        <f t="shared" si="4"/>
        <v>4531.4169533806098</v>
      </c>
      <c r="K86" s="54">
        <f t="shared" si="5"/>
        <v>4531</v>
      </c>
      <c r="L86" s="2"/>
    </row>
    <row r="87" spans="1:12" x14ac:dyDescent="0.15">
      <c r="A87" s="4" t="s">
        <v>101</v>
      </c>
      <c r="B87" s="54"/>
      <c r="C87" s="54"/>
      <c r="D87" s="54"/>
      <c r="E87" s="54"/>
      <c r="F87" s="54">
        <v>128</v>
      </c>
      <c r="G87" s="54">
        <v>298.10942400818902</v>
      </c>
      <c r="H87" s="54">
        <v>0</v>
      </c>
      <c r="I87" s="54">
        <v>131.057906907985</v>
      </c>
      <c r="J87" s="54">
        <f t="shared" si="4"/>
        <v>557.16733091617402</v>
      </c>
      <c r="K87" s="54">
        <f t="shared" si="5"/>
        <v>557</v>
      </c>
      <c r="L87" s="34" t="s">
        <v>56</v>
      </c>
    </row>
    <row r="88" spans="1:12" x14ac:dyDescent="0.15">
      <c r="A88" s="4" t="s">
        <v>102</v>
      </c>
      <c r="B88" s="54"/>
      <c r="C88" s="54"/>
      <c r="D88" s="54"/>
      <c r="E88" s="54"/>
      <c r="F88" s="54">
        <v>814.54545454545496</v>
      </c>
      <c r="G88" s="54">
        <v>1639.6018320450401</v>
      </c>
      <c r="H88" s="54">
        <v>0</v>
      </c>
      <c r="I88" s="54">
        <v>462.55731849876997</v>
      </c>
      <c r="J88" s="54">
        <f t="shared" si="4"/>
        <v>2916.70460508926</v>
      </c>
      <c r="K88" s="54">
        <f t="shared" si="5"/>
        <v>2917</v>
      </c>
      <c r="L88" s="2"/>
    </row>
    <row r="89" spans="1:12" x14ac:dyDescent="0.15">
      <c r="A89" s="4" t="s">
        <v>103</v>
      </c>
      <c r="B89" s="55"/>
      <c r="C89" s="55"/>
      <c r="D89" s="55"/>
      <c r="E89" s="55"/>
      <c r="F89" s="55">
        <v>224</v>
      </c>
      <c r="G89" s="55">
        <v>0</v>
      </c>
      <c r="H89" s="55">
        <v>0</v>
      </c>
      <c r="I89" s="55">
        <v>0</v>
      </c>
      <c r="J89" s="54">
        <f t="shared" si="4"/>
        <v>224</v>
      </c>
      <c r="K89" s="55">
        <v>1000</v>
      </c>
      <c r="L89" s="34" t="s">
        <v>104</v>
      </c>
    </row>
    <row r="90" spans="1:12" x14ac:dyDescent="0.15">
      <c r="A90" s="4" t="s">
        <v>105</v>
      </c>
      <c r="B90" s="54"/>
      <c r="C90" s="54"/>
      <c r="D90" s="54"/>
      <c r="E90" s="54"/>
      <c r="F90" s="54">
        <v>1333.3333333333301</v>
      </c>
      <c r="G90" s="54">
        <v>0</v>
      </c>
      <c r="H90" s="54">
        <v>0</v>
      </c>
      <c r="I90" s="54">
        <v>0</v>
      </c>
      <c r="J90" s="54">
        <f t="shared" si="4"/>
        <v>1333.3333333333301</v>
      </c>
      <c r="K90" s="54">
        <v>2000</v>
      </c>
      <c r="L90" s="34" t="s">
        <v>52</v>
      </c>
    </row>
    <row r="91" spans="1:12" x14ac:dyDescent="0.15">
      <c r="A91" s="4" t="s">
        <v>106</v>
      </c>
      <c r="B91" s="54"/>
      <c r="C91" s="54"/>
      <c r="D91" s="54"/>
      <c r="E91" s="54"/>
      <c r="F91" s="54">
        <v>814.54545454545496</v>
      </c>
      <c r="G91" s="54">
        <v>1709.9936557895601</v>
      </c>
      <c r="H91" s="54">
        <v>0</v>
      </c>
      <c r="I91" s="54">
        <v>0</v>
      </c>
      <c r="J91" s="54">
        <f t="shared" si="4"/>
        <v>2524.5391103350098</v>
      </c>
      <c r="K91" s="54">
        <f t="shared" si="5"/>
        <v>2525</v>
      </c>
      <c r="L91" s="2"/>
    </row>
    <row r="92" spans="1:12" x14ac:dyDescent="0.15">
      <c r="A92" s="4" t="s">
        <v>107</v>
      </c>
      <c r="B92" s="54"/>
      <c r="C92" s="54"/>
      <c r="D92" s="54"/>
      <c r="E92" s="54"/>
      <c r="F92" s="54">
        <v>1333.3333333333301</v>
      </c>
      <c r="G92" s="54">
        <v>2687.1328876693001</v>
      </c>
      <c r="H92" s="54">
        <v>0</v>
      </c>
      <c r="I92" s="54">
        <v>0</v>
      </c>
      <c r="J92" s="54">
        <f t="shared" si="4"/>
        <v>4020.4662210026299</v>
      </c>
      <c r="K92" s="54">
        <f t="shared" si="5"/>
        <v>4020</v>
      </c>
      <c r="L92" s="2"/>
    </row>
    <row r="93" spans="1:12" x14ac:dyDescent="0.15">
      <c r="A93" s="4" t="s">
        <v>108</v>
      </c>
      <c r="B93" s="54"/>
      <c r="C93" s="54"/>
      <c r="D93" s="54"/>
      <c r="E93" s="54"/>
      <c r="F93" s="54">
        <v>1568</v>
      </c>
      <c r="G93" s="54">
        <v>2137.4920697369498</v>
      </c>
      <c r="H93" s="54">
        <v>0</v>
      </c>
      <c r="I93" s="54">
        <v>0</v>
      </c>
      <c r="J93" s="54">
        <f t="shared" si="4"/>
        <v>3705.4920697369498</v>
      </c>
      <c r="K93" s="54">
        <f t="shared" si="5"/>
        <v>3705</v>
      </c>
      <c r="L93" s="2"/>
    </row>
    <row r="94" spans="1:12" x14ac:dyDescent="0.15">
      <c r="A94" s="4" t="s">
        <v>109</v>
      </c>
      <c r="B94" s="54"/>
      <c r="C94" s="54"/>
      <c r="D94" s="54"/>
      <c r="E94" s="54"/>
      <c r="F94" s="54">
        <v>560</v>
      </c>
      <c r="G94" s="54">
        <v>692.14028924815398</v>
      </c>
      <c r="H94" s="54">
        <v>0</v>
      </c>
      <c r="I94" s="54">
        <v>0</v>
      </c>
      <c r="J94" s="54">
        <f t="shared" si="4"/>
        <v>1252.1402892481501</v>
      </c>
      <c r="K94" s="54">
        <v>2000</v>
      </c>
      <c r="L94" s="34" t="s">
        <v>52</v>
      </c>
    </row>
    <row r="95" spans="1:12" x14ac:dyDescent="0.15">
      <c r="A95" s="4" t="s">
        <v>110</v>
      </c>
      <c r="B95" s="54"/>
      <c r="C95" s="54"/>
      <c r="D95" s="54"/>
      <c r="E95" s="54"/>
      <c r="F95" s="54">
        <v>448</v>
      </c>
      <c r="G95" s="54">
        <v>0</v>
      </c>
      <c r="H95" s="54">
        <v>0</v>
      </c>
      <c r="I95" s="54">
        <v>0</v>
      </c>
      <c r="J95" s="54">
        <f t="shared" si="4"/>
        <v>448</v>
      </c>
      <c r="K95" s="54">
        <v>2000</v>
      </c>
      <c r="L95" s="34" t="s">
        <v>52</v>
      </c>
    </row>
    <row r="96" spans="1:12" x14ac:dyDescent="0.15">
      <c r="A96" s="4" t="s">
        <v>111</v>
      </c>
      <c r="B96" s="54"/>
      <c r="C96" s="54"/>
      <c r="D96" s="54"/>
      <c r="E96" s="54"/>
      <c r="F96" s="54">
        <v>2240</v>
      </c>
      <c r="G96" s="54">
        <v>1628.5653864662399</v>
      </c>
      <c r="H96" s="54">
        <v>0</v>
      </c>
      <c r="I96" s="54">
        <v>0</v>
      </c>
      <c r="J96" s="54">
        <f t="shared" si="4"/>
        <v>3868.5653864662399</v>
      </c>
      <c r="K96" s="54">
        <f t="shared" si="5"/>
        <v>3869</v>
      </c>
      <c r="L96" s="2"/>
    </row>
    <row r="97" spans="1:12" x14ac:dyDescent="0.15">
      <c r="A97" s="4" t="s">
        <v>112</v>
      </c>
      <c r="B97" s="54"/>
      <c r="C97" s="54"/>
      <c r="D97" s="54"/>
      <c r="E97" s="54"/>
      <c r="F97" s="54">
        <v>336</v>
      </c>
      <c r="G97" s="54">
        <v>468.21254860904497</v>
      </c>
      <c r="H97" s="54">
        <v>0</v>
      </c>
      <c r="I97" s="54">
        <v>0</v>
      </c>
      <c r="J97" s="54">
        <f t="shared" si="4"/>
        <v>804.21254860904503</v>
      </c>
      <c r="K97" s="54">
        <f t="shared" si="5"/>
        <v>804</v>
      </c>
      <c r="L97" s="34" t="s">
        <v>56</v>
      </c>
    </row>
    <row r="98" spans="1:12" x14ac:dyDescent="0.15">
      <c r="A98" s="4" t="s">
        <v>113</v>
      </c>
      <c r="B98" s="54"/>
      <c r="C98" s="54"/>
      <c r="D98" s="54"/>
      <c r="E98" s="54"/>
      <c r="F98" s="54">
        <v>746.66666666666697</v>
      </c>
      <c r="G98" s="54">
        <v>732.85442390980995</v>
      </c>
      <c r="H98" s="54">
        <v>0</v>
      </c>
      <c r="I98" s="54">
        <v>0</v>
      </c>
      <c r="J98" s="54">
        <f t="shared" si="4"/>
        <v>1479.52109057648</v>
      </c>
      <c r="K98" s="54">
        <v>2000</v>
      </c>
      <c r="L98" s="34" t="s">
        <v>52</v>
      </c>
    </row>
    <row r="99" spans="1:12" x14ac:dyDescent="0.15">
      <c r="A99" s="4" t="s">
        <v>114</v>
      </c>
      <c r="B99" s="54"/>
      <c r="C99" s="54"/>
      <c r="D99" s="54"/>
      <c r="E99" s="54"/>
      <c r="F99" s="54">
        <v>896</v>
      </c>
      <c r="G99" s="54">
        <v>0</v>
      </c>
      <c r="H99" s="54">
        <v>0</v>
      </c>
      <c r="I99" s="54">
        <v>0</v>
      </c>
      <c r="J99" s="54">
        <f t="shared" si="4"/>
        <v>896</v>
      </c>
      <c r="K99" s="54">
        <v>2000</v>
      </c>
      <c r="L99" s="2"/>
    </row>
    <row r="100" spans="1:12" x14ac:dyDescent="0.15">
      <c r="A100" s="4" t="s">
        <v>115</v>
      </c>
      <c r="B100" s="54"/>
      <c r="C100" s="54"/>
      <c r="D100" s="54"/>
      <c r="E100" s="54"/>
      <c r="F100" s="54">
        <v>1333.3333333333301</v>
      </c>
      <c r="G100" s="54">
        <v>2564.9904836843398</v>
      </c>
      <c r="H100" s="54">
        <v>0</v>
      </c>
      <c r="I100" s="54">
        <v>0</v>
      </c>
      <c r="J100" s="54">
        <f t="shared" si="4"/>
        <v>3898.3238170176701</v>
      </c>
      <c r="K100" s="54">
        <f t="shared" ref="K100:K113" si="6">ROUND(J100,0)</f>
        <v>3898</v>
      </c>
      <c r="L100" s="2"/>
    </row>
    <row r="101" spans="1:12" x14ac:dyDescent="0.15">
      <c r="A101" s="4" t="s">
        <v>116</v>
      </c>
      <c r="B101" s="54"/>
      <c r="C101" s="54"/>
      <c r="D101" s="54"/>
      <c r="E101" s="54"/>
      <c r="F101" s="54">
        <v>784</v>
      </c>
      <c r="G101" s="54">
        <v>1506.4229824812801</v>
      </c>
      <c r="H101" s="54">
        <v>0</v>
      </c>
      <c r="I101" s="54">
        <v>0</v>
      </c>
      <c r="J101" s="54">
        <f t="shared" ref="J101:J113" si="7">SUM(B101:I101)</f>
        <v>2290.4229824812801</v>
      </c>
      <c r="K101" s="54">
        <f t="shared" si="6"/>
        <v>2290</v>
      </c>
      <c r="L101" s="2"/>
    </row>
    <row r="102" spans="1:12" x14ac:dyDescent="0.15">
      <c r="A102" s="4" t="s">
        <v>117</v>
      </c>
      <c r="B102" s="54"/>
      <c r="C102" s="54"/>
      <c r="D102" s="54"/>
      <c r="E102" s="54"/>
      <c r="F102" s="54">
        <v>2240</v>
      </c>
      <c r="G102" s="54">
        <v>3094.2742342858701</v>
      </c>
      <c r="H102" s="54">
        <v>0</v>
      </c>
      <c r="I102" s="54">
        <v>0</v>
      </c>
      <c r="J102" s="54">
        <f t="shared" si="7"/>
        <v>5334.2742342858701</v>
      </c>
      <c r="K102" s="54">
        <f t="shared" si="6"/>
        <v>5334</v>
      </c>
      <c r="L102" s="2"/>
    </row>
    <row r="103" spans="1:12" x14ac:dyDescent="0.15">
      <c r="A103" s="4" t="s">
        <v>118</v>
      </c>
      <c r="B103" s="54"/>
      <c r="C103" s="54"/>
      <c r="D103" s="54"/>
      <c r="E103" s="54"/>
      <c r="F103" s="54">
        <v>1333.3333333333301</v>
      </c>
      <c r="G103" s="54">
        <v>3297.8449075941498</v>
      </c>
      <c r="H103" s="54">
        <v>0</v>
      </c>
      <c r="I103" s="54">
        <v>0</v>
      </c>
      <c r="J103" s="54">
        <f t="shared" si="7"/>
        <v>4631.1782409274801</v>
      </c>
      <c r="K103" s="54">
        <f t="shared" si="6"/>
        <v>4631</v>
      </c>
      <c r="L103" s="2"/>
    </row>
    <row r="104" spans="1:12" x14ac:dyDescent="0.15">
      <c r="A104" s="4" t="s">
        <v>119</v>
      </c>
      <c r="B104" s="54"/>
      <c r="C104" s="54"/>
      <c r="D104" s="54"/>
      <c r="E104" s="54"/>
      <c r="F104" s="54">
        <v>896</v>
      </c>
      <c r="G104" s="54">
        <v>2320.7056757144001</v>
      </c>
      <c r="H104" s="54">
        <v>0</v>
      </c>
      <c r="I104" s="54">
        <v>0</v>
      </c>
      <c r="J104" s="54">
        <f t="shared" si="7"/>
        <v>3216.7056757144001</v>
      </c>
      <c r="K104" s="54">
        <f t="shared" si="6"/>
        <v>3217</v>
      </c>
      <c r="L104" s="2"/>
    </row>
    <row r="105" spans="1:12" x14ac:dyDescent="0.15">
      <c r="A105" s="4" t="s">
        <v>120</v>
      </c>
      <c r="B105" s="54"/>
      <c r="C105" s="54"/>
      <c r="D105" s="54"/>
      <c r="E105" s="54"/>
      <c r="F105" s="54">
        <v>203.636363636364</v>
      </c>
      <c r="G105" s="54">
        <v>0</v>
      </c>
      <c r="H105" s="54">
        <v>0</v>
      </c>
      <c r="I105" s="54">
        <v>0</v>
      </c>
      <c r="J105" s="54">
        <f t="shared" si="7"/>
        <v>203.636363636364</v>
      </c>
      <c r="K105" s="54">
        <f t="shared" si="6"/>
        <v>204</v>
      </c>
      <c r="L105" s="34" t="s">
        <v>76</v>
      </c>
    </row>
    <row r="106" spans="1:12" x14ac:dyDescent="0.15">
      <c r="A106" s="4" t="s">
        <v>121</v>
      </c>
      <c r="B106" s="54"/>
      <c r="C106" s="54"/>
      <c r="D106" s="54"/>
      <c r="E106" s="54"/>
      <c r="F106" s="54">
        <v>896</v>
      </c>
      <c r="G106" s="54">
        <v>2564.9904836843398</v>
      </c>
      <c r="H106" s="54">
        <v>0</v>
      </c>
      <c r="I106" s="54">
        <v>0</v>
      </c>
      <c r="J106" s="54">
        <f t="shared" si="7"/>
        <v>3460.9904836843398</v>
      </c>
      <c r="K106" s="54">
        <f t="shared" si="6"/>
        <v>3461</v>
      </c>
      <c r="L106" s="2"/>
    </row>
    <row r="107" spans="1:12" x14ac:dyDescent="0.15">
      <c r="A107" s="4" t="s">
        <v>122</v>
      </c>
      <c r="B107" s="54"/>
      <c r="C107" s="54"/>
      <c r="D107" s="54"/>
      <c r="E107" s="54"/>
      <c r="F107" s="54">
        <v>814.54545454545496</v>
      </c>
      <c r="G107" s="54">
        <v>2564.9904836843398</v>
      </c>
      <c r="H107" s="54">
        <v>0</v>
      </c>
      <c r="I107" s="54">
        <v>0</v>
      </c>
      <c r="J107" s="54">
        <f t="shared" si="7"/>
        <v>3379.5359382297902</v>
      </c>
      <c r="K107" s="54">
        <f t="shared" si="6"/>
        <v>3380</v>
      </c>
      <c r="L107" s="2"/>
    </row>
    <row r="108" spans="1:12" x14ac:dyDescent="0.15">
      <c r="A108" s="4" t="s">
        <v>123</v>
      </c>
      <c r="B108" s="54"/>
      <c r="C108" s="54"/>
      <c r="D108" s="54"/>
      <c r="E108" s="54"/>
      <c r="F108" s="54">
        <v>1333.3333333333301</v>
      </c>
      <c r="G108" s="54">
        <v>0</v>
      </c>
      <c r="H108" s="54">
        <v>0</v>
      </c>
      <c r="I108" s="54">
        <v>0</v>
      </c>
      <c r="J108" s="54">
        <f t="shared" si="7"/>
        <v>1333.3333333333301</v>
      </c>
      <c r="K108" s="54">
        <f t="shared" si="6"/>
        <v>1333</v>
      </c>
      <c r="L108" s="34" t="s">
        <v>64</v>
      </c>
    </row>
    <row r="109" spans="1:12" x14ac:dyDescent="0.15">
      <c r="A109" s="4" t="s">
        <v>124</v>
      </c>
      <c r="B109" s="54"/>
      <c r="C109" s="54"/>
      <c r="D109" s="54"/>
      <c r="E109" s="54"/>
      <c r="F109" s="54">
        <v>333.33333333333297</v>
      </c>
      <c r="G109" s="54">
        <v>0</v>
      </c>
      <c r="H109" s="54">
        <v>0</v>
      </c>
      <c r="I109" s="54">
        <v>0</v>
      </c>
      <c r="J109" s="54">
        <f t="shared" si="7"/>
        <v>333.33333333333297</v>
      </c>
      <c r="K109" s="54">
        <f t="shared" si="6"/>
        <v>333</v>
      </c>
      <c r="L109" s="34" t="s">
        <v>56</v>
      </c>
    </row>
    <row r="110" spans="1:12" x14ac:dyDescent="0.15">
      <c r="A110" s="4" t="s">
        <v>125</v>
      </c>
      <c r="B110" s="54"/>
      <c r="C110" s="54"/>
      <c r="D110" s="54"/>
      <c r="E110" s="54"/>
      <c r="F110" s="54">
        <v>1120</v>
      </c>
      <c r="G110" s="54">
        <v>1506.4229824812801</v>
      </c>
      <c r="H110" s="54">
        <v>0</v>
      </c>
      <c r="I110" s="54">
        <v>0</v>
      </c>
      <c r="J110" s="54">
        <f t="shared" si="7"/>
        <v>2626.4229824812801</v>
      </c>
      <c r="K110" s="54">
        <f t="shared" si="6"/>
        <v>2626</v>
      </c>
      <c r="L110" s="2"/>
    </row>
    <row r="111" spans="1:12" x14ac:dyDescent="0.15">
      <c r="A111" s="4" t="s">
        <v>126</v>
      </c>
      <c r="B111" s="54"/>
      <c r="C111" s="54"/>
      <c r="D111" s="54"/>
      <c r="E111" s="54"/>
      <c r="F111" s="54">
        <v>814.54545454545496</v>
      </c>
      <c r="G111" s="54">
        <v>2442.8480796993699</v>
      </c>
      <c r="H111" s="54">
        <v>0</v>
      </c>
      <c r="I111" s="54">
        <v>0</v>
      </c>
      <c r="J111" s="54">
        <f t="shared" si="7"/>
        <v>3257.3935342448199</v>
      </c>
      <c r="K111" s="54">
        <f t="shared" si="6"/>
        <v>3257</v>
      </c>
      <c r="L111" s="2"/>
    </row>
    <row r="112" spans="1:12" x14ac:dyDescent="0.15">
      <c r="A112" s="4" t="s">
        <v>127</v>
      </c>
      <c r="B112" s="54"/>
      <c r="C112" s="54"/>
      <c r="D112" s="54"/>
      <c r="E112" s="54"/>
      <c r="F112" s="54">
        <v>896</v>
      </c>
      <c r="G112" s="54">
        <v>1954.27846375949</v>
      </c>
      <c r="H112" s="54">
        <v>0</v>
      </c>
      <c r="I112" s="54">
        <v>0</v>
      </c>
      <c r="J112" s="54">
        <f t="shared" si="7"/>
        <v>2850.27846375949</v>
      </c>
      <c r="K112" s="54">
        <f t="shared" si="6"/>
        <v>2850</v>
      </c>
      <c r="L112" s="2"/>
    </row>
    <row r="113" spans="1:12" x14ac:dyDescent="0.15">
      <c r="A113" s="4" t="s">
        <v>128</v>
      </c>
      <c r="B113" s="54"/>
      <c r="C113" s="54"/>
      <c r="D113" s="54"/>
      <c r="E113" s="54"/>
      <c r="F113" s="54">
        <v>814.54545454545496</v>
      </c>
      <c r="G113" s="54">
        <v>1465.7088478196199</v>
      </c>
      <c r="H113" s="54">
        <v>0</v>
      </c>
      <c r="I113" s="54">
        <v>0</v>
      </c>
      <c r="J113" s="54">
        <f t="shared" si="7"/>
        <v>2280.2543023650801</v>
      </c>
      <c r="K113" s="54">
        <f t="shared" si="6"/>
        <v>2280</v>
      </c>
      <c r="L113" s="2"/>
    </row>
    <row r="114" spans="1:12" x14ac:dyDescent="0.15">
      <c r="A114" s="4" t="s">
        <v>129</v>
      </c>
      <c r="B114" s="54"/>
      <c r="C114" s="54"/>
      <c r="D114" s="54"/>
      <c r="E114" s="54"/>
      <c r="F114" s="54"/>
      <c r="G114" s="54"/>
      <c r="H114" s="54"/>
      <c r="I114" s="54"/>
      <c r="J114" s="54"/>
      <c r="K114" s="54">
        <v>2000</v>
      </c>
      <c r="L114" s="2"/>
    </row>
    <row r="115" spans="1:12" x14ac:dyDescent="0.15">
      <c r="A115" s="35" t="s">
        <v>130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>
        <v>2000</v>
      </c>
      <c r="L115" s="2"/>
    </row>
    <row r="116" spans="1:12" x14ac:dyDescent="0.15">
      <c r="A116" s="35" t="s">
        <v>131</v>
      </c>
      <c r="B116" s="54"/>
      <c r="C116" s="54"/>
      <c r="D116" s="54"/>
      <c r="E116" s="54"/>
      <c r="F116" s="54"/>
      <c r="G116" s="54"/>
      <c r="H116" s="54"/>
      <c r="I116" s="54"/>
      <c r="J116" s="54"/>
      <c r="K116" s="54">
        <v>2000</v>
      </c>
      <c r="L116" s="2"/>
    </row>
    <row r="117" spans="1:12" x14ac:dyDescent="0.15">
      <c r="A117" s="35" t="s">
        <v>132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>
        <v>2000</v>
      </c>
      <c r="L117" s="36"/>
    </row>
    <row r="118" spans="1:12" x14ac:dyDescent="0.15">
      <c r="A118" s="1" t="s">
        <v>133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>
        <v>2000</v>
      </c>
      <c r="L118" s="36"/>
    </row>
    <row r="119" spans="1:12" x14ac:dyDescent="0.15">
      <c r="A119" s="35" t="s">
        <v>134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>
        <v>1000</v>
      </c>
      <c r="L119" s="2"/>
    </row>
    <row r="120" spans="1:12" x14ac:dyDescent="0.15">
      <c r="A120" s="35" t="s">
        <v>135</v>
      </c>
      <c r="B120" s="54"/>
      <c r="C120" s="54"/>
      <c r="D120" s="54"/>
      <c r="E120" s="54"/>
      <c r="F120" s="54"/>
      <c r="G120" s="54"/>
      <c r="H120" s="54"/>
      <c r="I120" s="54"/>
      <c r="J120" s="54"/>
      <c r="K120" s="54">
        <v>2000</v>
      </c>
      <c r="L120" s="2"/>
    </row>
    <row r="121" spans="1:12" x14ac:dyDescent="0.15">
      <c r="A121" s="4" t="s">
        <v>136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>
        <v>2000</v>
      </c>
      <c r="L121" s="2"/>
    </row>
    <row r="122" spans="1:12" x14ac:dyDescent="0.15">
      <c r="A122" s="4" t="s">
        <v>137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>
        <v>2000</v>
      </c>
      <c r="L122" s="2"/>
    </row>
    <row r="123" spans="1:12" x14ac:dyDescent="0.15">
      <c r="A123" s="4" t="s">
        <v>138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>
        <v>2000</v>
      </c>
      <c r="L123" s="2"/>
    </row>
    <row r="124" spans="1:12" x14ac:dyDescent="0.15">
      <c r="A124" s="4" t="s">
        <v>139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>
        <v>2000</v>
      </c>
      <c r="L124" s="2"/>
    </row>
    <row r="125" spans="1:12" x14ac:dyDescent="0.15">
      <c r="A125" s="4" t="s">
        <v>140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>
        <v>2000</v>
      </c>
      <c r="L125" s="2"/>
    </row>
    <row r="126" spans="1:12" x14ac:dyDescent="0.15">
      <c r="A126" s="4" t="s">
        <v>141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>
        <v>2000</v>
      </c>
      <c r="L126" s="2"/>
    </row>
    <row r="127" spans="1:12" x14ac:dyDescent="0.15">
      <c r="A127" s="4" t="s">
        <v>142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>
        <v>2000</v>
      </c>
      <c r="L127" s="2"/>
    </row>
    <row r="128" spans="1:12" x14ac:dyDescent="0.15">
      <c r="A128" s="4" t="s">
        <v>143</v>
      </c>
      <c r="B128" s="2">
        <f>SUM(B4:B127)</f>
        <v>58000</v>
      </c>
      <c r="C128" s="2">
        <f t="shared" ref="C128:I128" si="8">SUM(C4:C127)</f>
        <v>13000</v>
      </c>
      <c r="D128" s="2">
        <f t="shared" si="8"/>
        <v>112481.89237668199</v>
      </c>
      <c r="E128" s="2">
        <f t="shared" si="8"/>
        <v>293440</v>
      </c>
      <c r="F128" s="2">
        <f t="shared" si="8"/>
        <v>120591.999997273</v>
      </c>
      <c r="G128" s="2">
        <f t="shared" si="8"/>
        <v>181224</v>
      </c>
      <c r="H128" s="2">
        <f t="shared" si="8"/>
        <v>76800</v>
      </c>
      <c r="I128" s="2">
        <f t="shared" si="8"/>
        <v>115200</v>
      </c>
      <c r="J128" s="2">
        <v>971240</v>
      </c>
      <c r="K128" s="4">
        <f>SUM(K4:K127)</f>
        <v>986543</v>
      </c>
      <c r="L128" s="2"/>
    </row>
  </sheetData>
  <mergeCells count="6">
    <mergeCell ref="A1:L1"/>
    <mergeCell ref="B2:E2"/>
    <mergeCell ref="F2:G2"/>
    <mergeCell ref="H2:I2"/>
    <mergeCell ref="J2:L2"/>
    <mergeCell ref="A2:A3"/>
  </mergeCells>
  <phoneticPr fontId="17" type="noConversion"/>
  <conditionalFormatting sqref="A2:A3">
    <cfRule type="duplicateValues" dxfId="2" priority="1"/>
  </conditionalFormatting>
  <pageMargins left="0.74803149606299213" right="0.74803149606299213" top="0.98425196850393704" bottom="0.98425196850393704" header="0.51181102362204722" footer="0.51181102362204722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51"/>
  <sheetViews>
    <sheetView topLeftCell="A93" workbookViewId="0">
      <selection activeCell="J5" sqref="J5:J116"/>
    </sheetView>
  </sheetViews>
  <sheetFormatPr defaultColWidth="9" defaultRowHeight="14.25" x14ac:dyDescent="0.15"/>
  <cols>
    <col min="1" max="1" width="11.25" customWidth="1"/>
    <col min="2" max="2" width="13" customWidth="1"/>
    <col min="3" max="3" width="12.25" customWidth="1"/>
    <col min="4" max="4" width="11.5" customWidth="1"/>
    <col min="5" max="5" width="12.125" customWidth="1"/>
    <col min="6" max="6" width="11.125" customWidth="1"/>
    <col min="7" max="7" width="10.5" customWidth="1"/>
    <col min="8" max="8" width="12.5" customWidth="1"/>
    <col min="9" max="9" width="11.625" style="21" customWidth="1"/>
    <col min="10" max="10" width="15.625" customWidth="1"/>
  </cols>
  <sheetData>
    <row r="2" spans="1:12" ht="27" x14ac:dyDescent="0.15">
      <c r="A2" s="43" t="s">
        <v>144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72.95" customHeight="1" x14ac:dyDescent="0.15">
      <c r="A3" s="42" t="s">
        <v>1</v>
      </c>
      <c r="B3" s="41" t="s">
        <v>2</v>
      </c>
      <c r="C3" s="41"/>
      <c r="D3" s="41"/>
      <c r="E3" s="41"/>
      <c r="F3" s="41" t="s">
        <v>3</v>
      </c>
      <c r="G3" s="41"/>
      <c r="H3" s="41" t="s">
        <v>4</v>
      </c>
      <c r="I3" s="41"/>
      <c r="J3" s="41"/>
      <c r="K3" s="41"/>
      <c r="L3" s="41"/>
    </row>
    <row r="4" spans="1:12" ht="112.5" x14ac:dyDescent="0.15">
      <c r="A4" s="42"/>
      <c r="B4" s="7" t="s">
        <v>5</v>
      </c>
      <c r="C4" s="8" t="s">
        <v>6</v>
      </c>
      <c r="D4" s="8" t="s">
        <v>7</v>
      </c>
      <c r="E4" s="8" t="s">
        <v>8</v>
      </c>
      <c r="F4" s="7" t="s">
        <v>7</v>
      </c>
      <c r="G4" s="7" t="s">
        <v>8</v>
      </c>
      <c r="H4" s="7" t="s">
        <v>7</v>
      </c>
      <c r="I4" s="7" t="s">
        <v>8</v>
      </c>
      <c r="J4" s="7" t="s">
        <v>9</v>
      </c>
      <c r="K4" s="9" t="s">
        <v>10</v>
      </c>
      <c r="L4" s="4" t="s">
        <v>11</v>
      </c>
    </row>
    <row r="5" spans="1:12" x14ac:dyDescent="0.15">
      <c r="A5" s="4" t="s">
        <v>12</v>
      </c>
      <c r="B5" s="2">
        <v>4932.3686693928903</v>
      </c>
      <c r="C5" s="2">
        <v>1000</v>
      </c>
      <c r="D5" s="2">
        <v>1665.1147357162699</v>
      </c>
      <c r="E5" s="2">
        <v>13525.2279392404</v>
      </c>
      <c r="F5" s="2">
        <v>1854.54545454545</v>
      </c>
      <c r="G5" s="2">
        <v>5056.1833962847204</v>
      </c>
      <c r="H5" s="2">
        <v>1745.45454545455</v>
      </c>
      <c r="I5" s="2">
        <v>5408.9004868636703</v>
      </c>
      <c r="J5" s="2">
        <f>SUM(B5:I5)</f>
        <v>35187.795227497998</v>
      </c>
      <c r="K5" s="2"/>
      <c r="L5" s="2"/>
    </row>
    <row r="6" spans="1:12" x14ac:dyDescent="0.15">
      <c r="A6" s="4" t="s">
        <v>13</v>
      </c>
      <c r="B6" s="2">
        <v>1992.87826360491</v>
      </c>
      <c r="C6" s="2">
        <v>0</v>
      </c>
      <c r="D6" s="2">
        <v>3534.0930626542399</v>
      </c>
      <c r="E6" s="2">
        <v>9251.6874050317401</v>
      </c>
      <c r="F6" s="2">
        <v>1745.45454545455</v>
      </c>
      <c r="G6" s="2">
        <v>2054.7511597847001</v>
      </c>
      <c r="H6" s="2">
        <v>2443.6363636363599</v>
      </c>
      <c r="I6" s="2">
        <v>2519.4273160323301</v>
      </c>
      <c r="J6" s="2">
        <f t="shared" ref="J6:J37" si="0">SUM(B6:I6)</f>
        <v>23541.9281161988</v>
      </c>
      <c r="K6" s="2"/>
      <c r="L6" s="2"/>
    </row>
    <row r="7" spans="1:12" x14ac:dyDescent="0.15">
      <c r="A7" s="4" t="s">
        <v>14</v>
      </c>
      <c r="B7" s="2">
        <v>3251.5382195658999</v>
      </c>
      <c r="C7" s="2">
        <v>1000</v>
      </c>
      <c r="D7" s="2">
        <v>3534.0930626542399</v>
      </c>
      <c r="E7" s="2">
        <v>12274.718443244699</v>
      </c>
      <c r="F7" s="2">
        <v>1745.45454545455</v>
      </c>
      <c r="G7" s="2">
        <v>4965.6486361463603</v>
      </c>
      <c r="H7" s="2">
        <v>2443.6363636363599</v>
      </c>
      <c r="I7" s="2">
        <v>6613.4967045848598</v>
      </c>
      <c r="J7" s="2">
        <f t="shared" si="0"/>
        <v>35828.585975287002</v>
      </c>
      <c r="K7" s="2"/>
      <c r="L7" s="2"/>
    </row>
    <row r="8" spans="1:12" x14ac:dyDescent="0.15">
      <c r="A8" s="4" t="s">
        <v>15</v>
      </c>
      <c r="B8" s="2">
        <v>5616.8606480025201</v>
      </c>
      <c r="C8" s="2">
        <v>0</v>
      </c>
      <c r="D8" s="2">
        <v>2259.50912807031</v>
      </c>
      <c r="E8" s="2">
        <v>13472.975197445399</v>
      </c>
      <c r="F8" s="2">
        <v>872.72727272727298</v>
      </c>
      <c r="G8" s="2">
        <v>3253.3560029924502</v>
      </c>
      <c r="H8" s="2">
        <v>1221.8181818181799</v>
      </c>
      <c r="I8" s="2">
        <v>4408.9978030565799</v>
      </c>
      <c r="J8" s="2">
        <f t="shared" si="0"/>
        <v>31106.244234112699</v>
      </c>
      <c r="K8" s="2"/>
      <c r="L8" s="2"/>
    </row>
    <row r="9" spans="1:12" x14ac:dyDescent="0.15">
      <c r="A9" s="4" t="s">
        <v>16</v>
      </c>
      <c r="B9" s="2">
        <v>5231.0099697042897</v>
      </c>
      <c r="C9" s="2">
        <v>1000</v>
      </c>
      <c r="D9" s="2">
        <v>2828.8789940218498</v>
      </c>
      <c r="E9" s="2">
        <v>13305.7082974106</v>
      </c>
      <c r="F9" s="2">
        <v>1221.8181818181799</v>
      </c>
      <c r="G9" s="2">
        <v>4006.7647615801702</v>
      </c>
      <c r="H9" s="2">
        <v>2094.54545454545</v>
      </c>
      <c r="I9" s="2">
        <v>6802.4537532872901</v>
      </c>
      <c r="J9" s="2">
        <f t="shared" si="0"/>
        <v>36491.179412367797</v>
      </c>
      <c r="K9" s="2"/>
      <c r="L9" s="2"/>
    </row>
    <row r="10" spans="1:12" x14ac:dyDescent="0.15">
      <c r="A10" s="4" t="s">
        <v>17</v>
      </c>
      <c r="B10" s="2">
        <v>1872.2868826675101</v>
      </c>
      <c r="C10" s="2">
        <v>0</v>
      </c>
      <c r="D10" s="2">
        <v>1917.68707482993</v>
      </c>
      <c r="E10" s="2">
        <v>7209.2560314160901</v>
      </c>
      <c r="F10" s="2">
        <v>1221.8181818181799</v>
      </c>
      <c r="G10" s="2">
        <v>2739.66821304627</v>
      </c>
      <c r="H10" s="2">
        <v>0</v>
      </c>
      <c r="I10" s="2">
        <v>1763.5991212226299</v>
      </c>
      <c r="J10" s="2">
        <f t="shared" si="0"/>
        <v>16724.315505000599</v>
      </c>
      <c r="K10" s="2"/>
      <c r="L10" s="2"/>
    </row>
    <row r="11" spans="1:12" x14ac:dyDescent="0.15">
      <c r="A11" s="4" t="s">
        <v>18</v>
      </c>
      <c r="B11" s="2">
        <v>1670.9657124882001</v>
      </c>
      <c r="C11" s="2">
        <v>0</v>
      </c>
      <c r="D11" s="2">
        <v>3052.12184811416</v>
      </c>
      <c r="E11" s="2">
        <v>7128.9267250291396</v>
      </c>
      <c r="F11" s="2">
        <v>2571.6363636363599</v>
      </c>
      <c r="G11" s="2">
        <v>5154.9410193230597</v>
      </c>
      <c r="H11" s="2">
        <v>4189.0909090909099</v>
      </c>
      <c r="I11" s="2">
        <v>5390.5280067653503</v>
      </c>
      <c r="J11" s="2">
        <f t="shared" si="0"/>
        <v>29158.210584447199</v>
      </c>
      <c r="K11" s="2"/>
      <c r="L11" s="2"/>
    </row>
    <row r="12" spans="1:12" x14ac:dyDescent="0.15">
      <c r="A12" s="4" t="s">
        <v>19</v>
      </c>
      <c r="B12" s="2">
        <v>3118.0901830822199</v>
      </c>
      <c r="C12" s="2">
        <v>0</v>
      </c>
      <c r="D12" s="2">
        <v>3179.9676531028199</v>
      </c>
      <c r="E12" s="2">
        <v>9663.0458032171591</v>
      </c>
      <c r="F12" s="2">
        <v>2094.54545454545</v>
      </c>
      <c r="G12" s="2">
        <v>3424.5852663078399</v>
      </c>
      <c r="H12" s="2">
        <v>4189.0909090909099</v>
      </c>
      <c r="I12" s="2">
        <v>5143.8307702326701</v>
      </c>
      <c r="J12" s="2">
        <f t="shared" si="0"/>
        <v>30813.156039579098</v>
      </c>
      <c r="K12" s="2"/>
      <c r="L12" s="2"/>
    </row>
    <row r="13" spans="1:12" x14ac:dyDescent="0.15">
      <c r="A13" s="4" t="s">
        <v>20</v>
      </c>
      <c r="B13" s="2">
        <v>3433.6543344217198</v>
      </c>
      <c r="C13" s="2">
        <v>0</v>
      </c>
      <c r="D13" s="2">
        <v>1391.64475849678</v>
      </c>
      <c r="E13" s="2">
        <v>12865.393635460799</v>
      </c>
      <c r="F13" s="2">
        <v>1890.9090909090901</v>
      </c>
      <c r="G13" s="2">
        <v>4566.1136884104499</v>
      </c>
      <c r="H13" s="2">
        <v>0</v>
      </c>
      <c r="I13" s="2">
        <v>2939.3318687043802</v>
      </c>
      <c r="J13" s="2">
        <f t="shared" si="0"/>
        <v>27087.047376403199</v>
      </c>
      <c r="K13" s="2"/>
      <c r="L13" s="2"/>
    </row>
    <row r="14" spans="1:12" x14ac:dyDescent="0.15">
      <c r="A14" s="4" t="s">
        <v>21</v>
      </c>
      <c r="B14" s="2">
        <v>1892.41899968544</v>
      </c>
      <c r="C14" s="2">
        <v>0</v>
      </c>
      <c r="D14" s="2">
        <v>1644.4698706044001</v>
      </c>
      <c r="E14" s="2">
        <v>10063.351384830299</v>
      </c>
      <c r="F14" s="2">
        <v>2178.9090909090901</v>
      </c>
      <c r="G14" s="2">
        <v>3450.4413366019799</v>
      </c>
      <c r="H14" s="2">
        <v>0</v>
      </c>
      <c r="I14" s="2">
        <v>1889.57048702425</v>
      </c>
      <c r="J14" s="2">
        <f t="shared" si="0"/>
        <v>21119.161169655501</v>
      </c>
      <c r="K14" s="2"/>
      <c r="L14" s="2"/>
    </row>
    <row r="15" spans="1:12" x14ac:dyDescent="0.15">
      <c r="A15" s="4" t="s">
        <v>22</v>
      </c>
      <c r="B15" s="2">
        <v>392.57628184963801</v>
      </c>
      <c r="C15" s="2">
        <v>0</v>
      </c>
      <c r="D15" s="2">
        <v>2950.9918032711098</v>
      </c>
      <c r="E15" s="2">
        <v>5263.5542484114403</v>
      </c>
      <c r="F15" s="2">
        <v>786.90909090909099</v>
      </c>
      <c r="G15" s="2">
        <v>2011.4189984177301</v>
      </c>
      <c r="H15" s="2">
        <v>0</v>
      </c>
      <c r="I15" s="2">
        <v>1347.6497134737001</v>
      </c>
      <c r="J15" s="2">
        <f t="shared" si="0"/>
        <v>12753.1001363327</v>
      </c>
      <c r="K15" s="2"/>
      <c r="L15" s="2"/>
    </row>
    <row r="16" spans="1:12" x14ac:dyDescent="0.15">
      <c r="A16" s="4" t="s">
        <v>23</v>
      </c>
      <c r="B16" s="2">
        <v>1396.97842099223</v>
      </c>
      <c r="C16" s="2">
        <v>0</v>
      </c>
      <c r="D16" s="2">
        <v>3304.94696022178</v>
      </c>
      <c r="E16" s="2">
        <v>4763.1648054327698</v>
      </c>
      <c r="F16" s="2">
        <v>349.09090909090901</v>
      </c>
      <c r="G16" s="2">
        <v>611.47606386755297</v>
      </c>
      <c r="H16" s="2">
        <v>0</v>
      </c>
      <c r="I16" s="2">
        <v>631.32502674469799</v>
      </c>
      <c r="J16" s="2">
        <f t="shared" si="0"/>
        <v>11056.9821863499</v>
      </c>
      <c r="K16" s="2"/>
      <c r="L16" s="2"/>
    </row>
    <row r="17" spans="1:12" x14ac:dyDescent="0.15">
      <c r="A17" s="4" t="s">
        <v>24</v>
      </c>
      <c r="B17" s="2">
        <v>1721.29600503303</v>
      </c>
      <c r="C17" s="2">
        <v>1000</v>
      </c>
      <c r="D17" s="2">
        <v>4006.9210176256902</v>
      </c>
      <c r="E17" s="2">
        <v>3174.97972484923</v>
      </c>
      <c r="F17" s="2">
        <v>2240</v>
      </c>
      <c r="G17" s="2">
        <v>3881.19663514888</v>
      </c>
      <c r="H17" s="2">
        <v>0</v>
      </c>
      <c r="I17" s="2">
        <v>577.36875992407499</v>
      </c>
      <c r="J17" s="2">
        <f t="shared" si="0"/>
        <v>16601.762142580901</v>
      </c>
      <c r="K17" s="2"/>
      <c r="L17" s="2"/>
    </row>
    <row r="18" spans="1:12" x14ac:dyDescent="0.15">
      <c r="A18" s="4" t="s">
        <v>25</v>
      </c>
      <c r="B18" s="2">
        <v>728.59302986967805</v>
      </c>
      <c r="C18" s="2">
        <v>0</v>
      </c>
      <c r="D18" s="2">
        <v>1278.4580498866201</v>
      </c>
      <c r="E18" s="2">
        <v>2231.39488904364</v>
      </c>
      <c r="F18" s="2">
        <v>814.54545454545496</v>
      </c>
      <c r="G18" s="2">
        <v>0</v>
      </c>
      <c r="H18" s="2">
        <v>0</v>
      </c>
      <c r="I18" s="2">
        <v>0</v>
      </c>
      <c r="J18" s="2">
        <f t="shared" si="0"/>
        <v>5052.9914233453901</v>
      </c>
      <c r="K18" s="2"/>
      <c r="L18" s="2"/>
    </row>
    <row r="19" spans="1:12" x14ac:dyDescent="0.15">
      <c r="A19" s="4" t="s">
        <v>26</v>
      </c>
      <c r="B19" s="2">
        <v>364.29651493483902</v>
      </c>
      <c r="C19" s="2">
        <v>0</v>
      </c>
      <c r="D19" s="2">
        <v>1246.6903044045901</v>
      </c>
      <c r="E19" s="2">
        <v>1117.6784390309699</v>
      </c>
      <c r="F19" s="2">
        <v>407.27272727272702</v>
      </c>
      <c r="G19" s="2">
        <v>0</v>
      </c>
      <c r="H19" s="2">
        <v>698.18181818181802</v>
      </c>
      <c r="I19" s="2">
        <v>0</v>
      </c>
      <c r="J19" s="2">
        <f t="shared" si="0"/>
        <v>3834.1198038249399</v>
      </c>
      <c r="K19" s="2"/>
      <c r="L19" s="2"/>
    </row>
    <row r="20" spans="1:12" x14ac:dyDescent="0.15">
      <c r="A20" s="4" t="s">
        <v>27</v>
      </c>
      <c r="B20" s="2">
        <v>364.29651493483902</v>
      </c>
      <c r="C20" s="2">
        <v>0</v>
      </c>
      <c r="D20" s="2">
        <v>0</v>
      </c>
      <c r="E20" s="2">
        <v>235.266425061782</v>
      </c>
      <c r="F20" s="2">
        <v>448</v>
      </c>
      <c r="G20" s="2">
        <v>2146.3878528589598</v>
      </c>
      <c r="H20" s="2">
        <v>0</v>
      </c>
      <c r="I20" s="2">
        <v>721.58941685808099</v>
      </c>
      <c r="J20" s="2">
        <f t="shared" si="0"/>
        <v>3915.5402097136598</v>
      </c>
      <c r="K20" s="2"/>
      <c r="L20" s="2"/>
    </row>
    <row r="21" spans="1:12" x14ac:dyDescent="0.15">
      <c r="A21" s="4" t="s">
        <v>28</v>
      </c>
      <c r="B21" s="2">
        <v>4063.5185959047199</v>
      </c>
      <c r="C21" s="2">
        <v>2000</v>
      </c>
      <c r="D21" s="2">
        <v>3153.2518929572102</v>
      </c>
      <c r="E21" s="2">
        <v>22897.5407842969</v>
      </c>
      <c r="F21" s="2">
        <v>2909.0909090909099</v>
      </c>
      <c r="G21" s="2">
        <v>6849.1705326156698</v>
      </c>
      <c r="H21" s="2">
        <v>3490.9090909090901</v>
      </c>
      <c r="I21" s="2">
        <v>8188.1387771050704</v>
      </c>
      <c r="J21" s="2">
        <f t="shared" si="0"/>
        <v>53551.620582879601</v>
      </c>
      <c r="K21" s="2"/>
      <c r="L21" s="2"/>
    </row>
    <row r="22" spans="1:12" x14ac:dyDescent="0.15">
      <c r="A22" s="4" t="s">
        <v>29</v>
      </c>
      <c r="B22" s="2">
        <v>4443.79440033431</v>
      </c>
      <c r="C22" s="2">
        <v>2000</v>
      </c>
      <c r="D22" s="2">
        <v>1969.3066210132199</v>
      </c>
      <c r="E22" s="2">
        <v>12933.667875532001</v>
      </c>
      <c r="F22" s="2">
        <v>872.72726999999998</v>
      </c>
      <c r="G22" s="2">
        <v>3424.5852663078399</v>
      </c>
      <c r="H22" s="2">
        <v>1221.8181818181799</v>
      </c>
      <c r="I22" s="2">
        <v>5038.8546320646601</v>
      </c>
      <c r="J22" s="2">
        <f t="shared" si="0"/>
        <v>31904.754247070199</v>
      </c>
      <c r="K22" s="2"/>
      <c r="L22" s="2"/>
    </row>
    <row r="23" spans="1:12" x14ac:dyDescent="0.15">
      <c r="A23" s="4" t="s">
        <v>30</v>
      </c>
      <c r="B23" s="2">
        <v>4585.0396991224397</v>
      </c>
      <c r="C23" s="2">
        <v>0</v>
      </c>
      <c r="D23" s="2">
        <v>3254.3819378002599</v>
      </c>
      <c r="E23" s="2">
        <v>15203.850239502501</v>
      </c>
      <c r="F23" s="2">
        <v>1745.45454545455</v>
      </c>
      <c r="G23" s="2">
        <v>5308.1071627771498</v>
      </c>
      <c r="H23" s="2">
        <v>2443.6363636363599</v>
      </c>
      <c r="I23" s="2">
        <v>6613.4967045848598</v>
      </c>
      <c r="J23" s="2">
        <f t="shared" si="0"/>
        <v>39153.966652878102</v>
      </c>
      <c r="K23" s="2"/>
      <c r="L23" s="2"/>
    </row>
    <row r="24" spans="1:12" x14ac:dyDescent="0.15">
      <c r="A24" s="4" t="s">
        <v>32</v>
      </c>
      <c r="B24" s="2">
        <v>1564.5633096531601</v>
      </c>
      <c r="C24" s="2">
        <v>0</v>
      </c>
      <c r="D24" s="2">
        <v>1917.68707482993</v>
      </c>
      <c r="E24" s="2">
        <v>4996.2643135539702</v>
      </c>
      <c r="F24" s="2">
        <v>1221.8181818181799</v>
      </c>
      <c r="G24" s="2">
        <v>3082.12673967705</v>
      </c>
      <c r="H24" s="2">
        <v>0</v>
      </c>
      <c r="I24" s="2">
        <v>1511.6563896194</v>
      </c>
      <c r="J24" s="2">
        <f t="shared" si="0"/>
        <v>14294.116009151699</v>
      </c>
      <c r="K24" s="2"/>
      <c r="L24" s="2"/>
    </row>
    <row r="25" spans="1:12" x14ac:dyDescent="0.15">
      <c r="A25" s="4" t="s">
        <v>33</v>
      </c>
      <c r="B25" s="2">
        <v>1368.9928959465101</v>
      </c>
      <c r="C25" s="2">
        <v>0</v>
      </c>
      <c r="D25" s="2">
        <v>2543.4348734284699</v>
      </c>
      <c r="E25" s="2">
        <v>6728.3037234675603</v>
      </c>
      <c r="F25" s="2">
        <v>2036.3636363636399</v>
      </c>
      <c r="G25" s="2">
        <v>2111.8275808898302</v>
      </c>
      <c r="H25" s="2">
        <v>3490.9090909090901</v>
      </c>
      <c r="I25" s="2">
        <v>2624.4034542003401</v>
      </c>
      <c r="J25" s="2">
        <f t="shared" si="0"/>
        <v>20904.2352552054</v>
      </c>
      <c r="K25" s="2"/>
      <c r="L25" s="2"/>
    </row>
    <row r="26" spans="1:12" x14ac:dyDescent="0.15">
      <c r="A26" s="4" t="s">
        <v>34</v>
      </c>
      <c r="B26" s="2">
        <v>1477.64312578354</v>
      </c>
      <c r="C26" s="2">
        <v>0</v>
      </c>
      <c r="D26" s="2">
        <v>885.48377647929203</v>
      </c>
      <c r="E26" s="2">
        <v>5082.8466817938497</v>
      </c>
      <c r="F26" s="2">
        <v>570.18181818181802</v>
      </c>
      <c r="G26" s="2">
        <v>542.22600049874097</v>
      </c>
      <c r="H26" s="2">
        <v>0</v>
      </c>
      <c r="I26" s="2">
        <v>892.29717442811602</v>
      </c>
      <c r="J26" s="2">
        <f t="shared" si="0"/>
        <v>9450.6785771653595</v>
      </c>
      <c r="K26" s="2"/>
      <c r="L26" s="2"/>
    </row>
    <row r="27" spans="1:12" x14ac:dyDescent="0.15">
      <c r="A27" s="4" t="s">
        <v>35</v>
      </c>
      <c r="B27" s="2">
        <v>325.95068951107402</v>
      </c>
      <c r="C27" s="2">
        <v>0</v>
      </c>
      <c r="D27" s="2">
        <v>2133.1816983168701</v>
      </c>
      <c r="E27" s="2">
        <v>3269.5524235566299</v>
      </c>
      <c r="F27" s="2">
        <v>305.45454545454498</v>
      </c>
      <c r="G27" s="2">
        <v>292.23127605826897</v>
      </c>
      <c r="H27" s="2">
        <v>0</v>
      </c>
      <c r="I27" s="2">
        <v>325.649381806306</v>
      </c>
      <c r="J27" s="2">
        <f t="shared" si="0"/>
        <v>6652.0200147036903</v>
      </c>
      <c r="K27" s="2"/>
      <c r="L27" s="2"/>
    </row>
    <row r="28" spans="1:12" x14ac:dyDescent="0.15">
      <c r="A28" s="4" t="s">
        <v>36</v>
      </c>
      <c r="B28" s="2">
        <v>756.20559966569203</v>
      </c>
      <c r="C28" s="2">
        <v>0</v>
      </c>
      <c r="D28" s="2">
        <v>1222.6707895279301</v>
      </c>
      <c r="E28" s="2">
        <v>2488.9459066393702</v>
      </c>
      <c r="F28" s="2">
        <v>610.90909090909099</v>
      </c>
      <c r="G28" s="2">
        <v>1712.5611304730801</v>
      </c>
      <c r="H28" s="2">
        <v>0</v>
      </c>
      <c r="I28" s="2">
        <v>640.27369194937</v>
      </c>
      <c r="J28" s="2">
        <f t="shared" si="0"/>
        <v>7431.5662091645299</v>
      </c>
      <c r="K28" s="2"/>
      <c r="L28" s="2"/>
    </row>
    <row r="29" spans="1:12" x14ac:dyDescent="0.15">
      <c r="A29" s="4" t="s">
        <v>37</v>
      </c>
      <c r="B29" s="2">
        <v>1434.18303384873</v>
      </c>
      <c r="C29" s="2">
        <v>0</v>
      </c>
      <c r="D29" s="2">
        <v>4118.7978235729697</v>
      </c>
      <c r="E29" s="2">
        <v>2646.42721241456</v>
      </c>
      <c r="F29" s="2">
        <v>2036.3636363636399</v>
      </c>
      <c r="G29" s="2">
        <v>3652.8909507283602</v>
      </c>
      <c r="H29" s="2">
        <v>0</v>
      </c>
      <c r="I29" s="2">
        <v>839.80910534410998</v>
      </c>
      <c r="J29" s="2">
        <f t="shared" si="0"/>
        <v>14728.4717622724</v>
      </c>
      <c r="K29" s="2"/>
      <c r="L29" s="2"/>
    </row>
    <row r="30" spans="1:12" x14ac:dyDescent="0.15">
      <c r="A30" s="4" t="s">
        <v>38</v>
      </c>
      <c r="B30" s="2">
        <v>0</v>
      </c>
      <c r="C30" s="2">
        <v>1000</v>
      </c>
      <c r="D30" s="2">
        <v>2445.3415790558602</v>
      </c>
      <c r="E30" s="2">
        <v>5266.7618626414096</v>
      </c>
      <c r="F30" s="2">
        <v>2909.0909090909099</v>
      </c>
      <c r="G30" s="2">
        <v>2054.7511597847001</v>
      </c>
      <c r="H30" s="2">
        <v>3490.9090909090901</v>
      </c>
      <c r="I30" s="2">
        <v>2204.4989015282899</v>
      </c>
      <c r="J30" s="2">
        <f t="shared" si="0"/>
        <v>19371.353503010301</v>
      </c>
      <c r="K30" s="2"/>
      <c r="L30" s="2"/>
    </row>
    <row r="31" spans="1:12" x14ac:dyDescent="0.15">
      <c r="A31" s="4" t="s">
        <v>39</v>
      </c>
      <c r="B31" s="2">
        <v>0</v>
      </c>
      <c r="C31" s="2">
        <v>1000</v>
      </c>
      <c r="D31" s="2">
        <v>3534.0930626542399</v>
      </c>
      <c r="E31" s="2">
        <v>9051.30280560764</v>
      </c>
      <c r="F31" s="2">
        <v>1745.45454545455</v>
      </c>
      <c r="G31" s="2">
        <v>2739.66821304627</v>
      </c>
      <c r="H31" s="2">
        <v>2443.6363636363599</v>
      </c>
      <c r="I31" s="2">
        <v>3779.1409740484901</v>
      </c>
      <c r="J31" s="2">
        <f t="shared" si="0"/>
        <v>24293.295964447501</v>
      </c>
      <c r="K31" s="2"/>
      <c r="L31" s="2"/>
    </row>
    <row r="32" spans="1:12" x14ac:dyDescent="0.15">
      <c r="A32" s="4" t="s">
        <v>40</v>
      </c>
      <c r="B32" s="2">
        <v>0</v>
      </c>
      <c r="C32" s="2">
        <v>1000</v>
      </c>
      <c r="D32" s="2">
        <v>3052.12184811416</v>
      </c>
      <c r="E32" s="2">
        <v>10958.3625815826</v>
      </c>
      <c r="F32" s="2">
        <v>1745.45454545455</v>
      </c>
      <c r="G32" s="2">
        <v>4451.9608462001897</v>
      </c>
      <c r="H32" s="2">
        <v>2443.6363636363599</v>
      </c>
      <c r="I32" s="2">
        <v>5038.8546320646601</v>
      </c>
      <c r="J32" s="2">
        <f t="shared" si="0"/>
        <v>28690.390817052499</v>
      </c>
      <c r="K32" s="2"/>
      <c r="L32" s="2"/>
    </row>
    <row r="33" spans="1:12" x14ac:dyDescent="0.15">
      <c r="A33" s="4" t="s">
        <v>41</v>
      </c>
      <c r="B33" s="2">
        <v>0</v>
      </c>
      <c r="C33" s="2">
        <v>1000</v>
      </c>
      <c r="D33" s="2">
        <v>2566.1062656706499</v>
      </c>
      <c r="E33" s="2">
        <v>69.511068639654496</v>
      </c>
      <c r="F33" s="2">
        <v>0</v>
      </c>
      <c r="G33" s="2">
        <v>0</v>
      </c>
      <c r="H33" s="2">
        <v>0</v>
      </c>
      <c r="I33" s="2">
        <v>0</v>
      </c>
      <c r="J33" s="2">
        <f t="shared" si="0"/>
        <v>3635.6173343103001</v>
      </c>
      <c r="K33" s="2"/>
      <c r="L33" s="2"/>
    </row>
    <row r="34" spans="1:12" x14ac:dyDescent="0.15">
      <c r="A34" s="4" t="s">
        <v>42</v>
      </c>
      <c r="B34" s="2">
        <v>0</v>
      </c>
      <c r="C34" s="2">
        <v>1000</v>
      </c>
      <c r="D34" s="2">
        <v>1930.5811034292799</v>
      </c>
      <c r="E34" s="2">
        <v>8101.9692563148801</v>
      </c>
      <c r="F34" s="2">
        <v>1454.54545454545</v>
      </c>
      <c r="G34" s="2">
        <v>2910.8974763616602</v>
      </c>
      <c r="H34" s="2">
        <v>1745.45454545455</v>
      </c>
      <c r="I34" s="2">
        <v>3149.2841450404098</v>
      </c>
      <c r="J34" s="2">
        <f t="shared" si="0"/>
        <v>20292.7319811462</v>
      </c>
      <c r="K34" s="2"/>
      <c r="L34" s="2"/>
    </row>
    <row r="35" spans="1:12" x14ac:dyDescent="0.15">
      <c r="A35" s="4" t="s">
        <v>43</v>
      </c>
      <c r="B35" s="2">
        <v>0</v>
      </c>
      <c r="C35" s="2">
        <v>0</v>
      </c>
      <c r="D35" s="2">
        <v>2349.8298700374298</v>
      </c>
      <c r="E35" s="2">
        <v>2721.7289475583402</v>
      </c>
      <c r="F35" s="2">
        <v>2121.2121212121201</v>
      </c>
      <c r="G35" s="2">
        <v>4180.2588868595903</v>
      </c>
      <c r="H35" s="2">
        <v>1745.45454545455</v>
      </c>
      <c r="I35" s="2">
        <v>1889.57048702425</v>
      </c>
      <c r="J35" s="2">
        <f t="shared" si="0"/>
        <v>15008.054858146301</v>
      </c>
      <c r="K35" s="2"/>
      <c r="L35" s="2"/>
    </row>
    <row r="36" spans="1:12" x14ac:dyDescent="0.15">
      <c r="A36" s="4" t="s">
        <v>44</v>
      </c>
      <c r="B36" s="2">
        <v>0</v>
      </c>
      <c r="C36" s="2">
        <v>0</v>
      </c>
      <c r="D36" s="2">
        <v>3153.2518929572102</v>
      </c>
      <c r="E36" s="2">
        <v>3930.1200231494799</v>
      </c>
      <c r="F36" s="2">
        <v>2909.0909090909099</v>
      </c>
      <c r="G36" s="2">
        <v>3595.8145296232301</v>
      </c>
      <c r="H36" s="2">
        <v>3490.9090909090901</v>
      </c>
      <c r="I36" s="2">
        <v>2204.4989015282899</v>
      </c>
      <c r="J36" s="2">
        <f t="shared" si="0"/>
        <v>19283.685347258201</v>
      </c>
      <c r="K36" s="2"/>
      <c r="L36" s="2"/>
    </row>
    <row r="37" spans="1:12" x14ac:dyDescent="0.15">
      <c r="A37" s="4" t="s">
        <v>45</v>
      </c>
      <c r="B37" s="2">
        <v>0</v>
      </c>
      <c r="C37" s="2">
        <v>0</v>
      </c>
      <c r="D37" s="2">
        <v>2386.1770630252399</v>
      </c>
      <c r="E37" s="2">
        <v>5116.5256485094596</v>
      </c>
      <c r="F37" s="2">
        <v>2909.0909090909099</v>
      </c>
      <c r="G37" s="2">
        <v>0</v>
      </c>
      <c r="H37" s="2">
        <v>3490.9090909090901</v>
      </c>
      <c r="I37" s="2">
        <v>314.92841450404097</v>
      </c>
      <c r="J37" s="2">
        <f t="shared" si="0"/>
        <v>14217.631126038699</v>
      </c>
      <c r="K37" s="2"/>
      <c r="L37" s="2"/>
    </row>
    <row r="38" spans="1:12" x14ac:dyDescent="0.15">
      <c r="A38" s="4" t="s">
        <v>46</v>
      </c>
      <c r="B38" s="2">
        <v>0</v>
      </c>
      <c r="C38" s="2">
        <v>0</v>
      </c>
      <c r="D38" s="2">
        <v>259.337274086153</v>
      </c>
      <c r="E38" s="2">
        <v>370.94719495051902</v>
      </c>
      <c r="F38" s="2">
        <v>597.33333333333303</v>
      </c>
      <c r="G38" s="2">
        <v>1043.3829840286601</v>
      </c>
      <c r="H38" s="2">
        <v>0</v>
      </c>
      <c r="I38" s="2">
        <v>323.790122949139</v>
      </c>
      <c r="J38" s="2">
        <f t="shared" ref="J38:J69" si="1">SUM(B38:I38)</f>
        <v>2594.7909093478002</v>
      </c>
      <c r="K38" s="2"/>
      <c r="L38" s="2"/>
    </row>
    <row r="39" spans="1:12" x14ac:dyDescent="0.15">
      <c r="A39" s="4" t="s">
        <v>47</v>
      </c>
      <c r="B39" s="2">
        <v>0</v>
      </c>
      <c r="C39" s="2">
        <v>0</v>
      </c>
      <c r="D39" s="2">
        <v>3002.5644431256201</v>
      </c>
      <c r="E39" s="2">
        <v>3240.4131814540201</v>
      </c>
      <c r="F39" s="2">
        <v>1745.45454545455</v>
      </c>
      <c r="G39" s="2">
        <v>0</v>
      </c>
      <c r="H39" s="2">
        <v>2443.6363636363599</v>
      </c>
      <c r="I39" s="2">
        <v>0</v>
      </c>
      <c r="J39" s="2">
        <f t="shared" si="1"/>
        <v>10432.068533670599</v>
      </c>
      <c r="K39" s="2"/>
      <c r="L39" s="2"/>
    </row>
    <row r="40" spans="1:12" x14ac:dyDescent="0.15">
      <c r="A40" s="4" t="s">
        <v>48</v>
      </c>
      <c r="B40" s="2">
        <v>0</v>
      </c>
      <c r="C40" s="2">
        <v>0</v>
      </c>
      <c r="D40" s="2">
        <v>3129.57288328204</v>
      </c>
      <c r="E40" s="2">
        <v>4176.8669620971796</v>
      </c>
      <c r="F40" s="2">
        <v>1745.45454545455</v>
      </c>
      <c r="G40" s="2">
        <v>0</v>
      </c>
      <c r="H40" s="2">
        <v>2443.6363636363599</v>
      </c>
      <c r="I40" s="2">
        <v>944.78524351212297</v>
      </c>
      <c r="J40" s="2">
        <f t="shared" si="1"/>
        <v>12440.315997982299</v>
      </c>
      <c r="K40" s="2"/>
      <c r="L40" s="2"/>
    </row>
    <row r="41" spans="1:12" x14ac:dyDescent="0.15">
      <c r="A41" s="4" t="s">
        <v>49</v>
      </c>
      <c r="B41" s="2">
        <v>0</v>
      </c>
      <c r="C41" s="2">
        <v>0</v>
      </c>
      <c r="D41" s="2">
        <v>202.26008968609901</v>
      </c>
      <c r="E41" s="2">
        <v>183.75393729396799</v>
      </c>
      <c r="F41" s="2">
        <v>597.33333333333303</v>
      </c>
      <c r="G41" s="2">
        <v>1709.9936557895601</v>
      </c>
      <c r="H41" s="2">
        <v>0</v>
      </c>
      <c r="I41" s="2">
        <v>0</v>
      </c>
      <c r="J41" s="2">
        <f t="shared" si="1"/>
        <v>2693.3410161029601</v>
      </c>
      <c r="K41" s="2"/>
      <c r="L41" s="2"/>
    </row>
    <row r="42" spans="1:12" x14ac:dyDescent="0.15">
      <c r="A42" s="4" t="s">
        <v>50</v>
      </c>
      <c r="B42" s="2">
        <v>0</v>
      </c>
      <c r="C42" s="2">
        <v>0</v>
      </c>
      <c r="D42" s="2">
        <v>2570.98799840632</v>
      </c>
      <c r="E42" s="2">
        <v>2082.2198565458102</v>
      </c>
      <c r="F42" s="2">
        <v>1745.45454545455</v>
      </c>
      <c r="G42" s="2">
        <v>0</v>
      </c>
      <c r="H42" s="2">
        <v>2443.6363636363599</v>
      </c>
      <c r="I42" s="2">
        <v>0</v>
      </c>
      <c r="J42" s="2">
        <f t="shared" si="1"/>
        <v>8842.2987640430401</v>
      </c>
      <c r="K42" s="2"/>
      <c r="L42" s="2"/>
    </row>
    <row r="43" spans="1:12" x14ac:dyDescent="0.15">
      <c r="A43" s="4" t="s">
        <v>51</v>
      </c>
      <c r="B43" s="2">
        <v>0</v>
      </c>
      <c r="C43" s="2">
        <v>0</v>
      </c>
      <c r="D43" s="2">
        <v>1049.94778879981</v>
      </c>
      <c r="E43" s="2">
        <v>313.60768076741698</v>
      </c>
      <c r="F43" s="2">
        <v>203.636363636364</v>
      </c>
      <c r="G43" s="2">
        <v>0</v>
      </c>
      <c r="H43" s="2">
        <v>0</v>
      </c>
      <c r="I43" s="2">
        <v>0</v>
      </c>
      <c r="J43" s="2">
        <f t="shared" si="1"/>
        <v>1567.19183320359</v>
      </c>
      <c r="K43" s="2"/>
      <c r="L43" s="2"/>
    </row>
    <row r="44" spans="1:12" x14ac:dyDescent="0.15">
      <c r="A44" s="4" t="s">
        <v>53</v>
      </c>
      <c r="B44" s="2">
        <v>0</v>
      </c>
      <c r="C44" s="2">
        <v>0</v>
      </c>
      <c r="D44" s="2">
        <v>809.04035874439501</v>
      </c>
      <c r="E44" s="2">
        <v>1951.4877871822</v>
      </c>
      <c r="F44" s="2">
        <v>203.636363636364</v>
      </c>
      <c r="G44" s="2">
        <v>0</v>
      </c>
      <c r="H44" s="2">
        <v>0</v>
      </c>
      <c r="I44" s="2">
        <v>0</v>
      </c>
      <c r="J44" s="2">
        <f t="shared" si="1"/>
        <v>2964.1645095629601</v>
      </c>
      <c r="K44" s="2"/>
      <c r="L44" s="2"/>
    </row>
    <row r="45" spans="1:12" x14ac:dyDescent="0.15">
      <c r="A45" s="4" t="s">
        <v>54</v>
      </c>
      <c r="B45" s="2">
        <v>0</v>
      </c>
      <c r="C45" s="2">
        <v>0</v>
      </c>
      <c r="D45" s="2">
        <v>2647.6016687419601</v>
      </c>
      <c r="E45" s="2">
        <v>7375.5492209034601</v>
      </c>
      <c r="F45" s="2">
        <v>1745.45454545455</v>
      </c>
      <c r="G45" s="2">
        <v>2568.4389497308798</v>
      </c>
      <c r="H45" s="2">
        <v>2443.6363636363599</v>
      </c>
      <c r="I45" s="2">
        <v>3464.21255954445</v>
      </c>
      <c r="J45" s="2">
        <f t="shared" si="1"/>
        <v>20244.893308011699</v>
      </c>
      <c r="K45" s="2"/>
      <c r="L45" s="2"/>
    </row>
    <row r="46" spans="1:12" x14ac:dyDescent="0.15">
      <c r="A46" s="4" t="s">
        <v>55</v>
      </c>
      <c r="B46" s="2">
        <v>0</v>
      </c>
      <c r="C46" s="2">
        <v>0</v>
      </c>
      <c r="D46" s="2">
        <v>252.99536470836901</v>
      </c>
      <c r="E46" s="2">
        <v>1029.1591475370501</v>
      </c>
      <c r="F46" s="2">
        <v>162.90909090909099</v>
      </c>
      <c r="G46" s="2">
        <v>0</v>
      </c>
      <c r="H46" s="2">
        <v>0</v>
      </c>
      <c r="I46" s="2">
        <v>0</v>
      </c>
      <c r="J46" s="2">
        <f t="shared" si="1"/>
        <v>1445.06360315451</v>
      </c>
      <c r="K46" s="2"/>
      <c r="L46" s="2"/>
    </row>
    <row r="47" spans="1:12" x14ac:dyDescent="0.15">
      <c r="A47" s="4" t="s">
        <v>57</v>
      </c>
      <c r="B47" s="2">
        <v>0</v>
      </c>
      <c r="C47" s="2">
        <v>0</v>
      </c>
      <c r="D47" s="2">
        <v>1752.3405286198399</v>
      </c>
      <c r="E47" s="2">
        <v>2494.33078008964</v>
      </c>
      <c r="F47" s="2">
        <v>872.72727272727298</v>
      </c>
      <c r="G47" s="2">
        <v>285.382105525653</v>
      </c>
      <c r="H47" s="2">
        <v>1745.45454545455</v>
      </c>
      <c r="I47" s="2">
        <v>944.78524351212297</v>
      </c>
      <c r="J47" s="2">
        <f t="shared" si="1"/>
        <v>8095.02047592908</v>
      </c>
      <c r="K47" s="2"/>
      <c r="L47" s="2"/>
    </row>
    <row r="48" spans="1:12" x14ac:dyDescent="0.15">
      <c r="A48" s="4" t="s">
        <v>58</v>
      </c>
      <c r="B48" s="2">
        <v>0</v>
      </c>
      <c r="C48" s="2">
        <v>0</v>
      </c>
      <c r="D48" s="2">
        <v>1340.7392308737601</v>
      </c>
      <c r="E48" s="2">
        <v>2987.9591385537001</v>
      </c>
      <c r="F48" s="2">
        <v>1309.0909090909099</v>
      </c>
      <c r="G48" s="2">
        <v>0</v>
      </c>
      <c r="H48" s="2">
        <v>0</v>
      </c>
      <c r="I48" s="2">
        <v>0</v>
      </c>
      <c r="J48" s="2">
        <f t="shared" si="1"/>
        <v>5637.7892785183703</v>
      </c>
      <c r="K48" s="2"/>
      <c r="L48" s="2"/>
    </row>
    <row r="49" spans="1:12" x14ac:dyDescent="0.15">
      <c r="A49" s="4" t="s">
        <v>59</v>
      </c>
      <c r="B49" s="2">
        <v>0</v>
      </c>
      <c r="C49" s="2">
        <v>0</v>
      </c>
      <c r="D49" s="2">
        <v>50.565022421524702</v>
      </c>
      <c r="E49" s="2">
        <v>388.30159091081799</v>
      </c>
      <c r="F49" s="2">
        <v>0</v>
      </c>
      <c r="G49" s="2">
        <v>0</v>
      </c>
      <c r="H49" s="2">
        <v>0</v>
      </c>
      <c r="I49" s="2">
        <v>0</v>
      </c>
      <c r="J49" s="2">
        <f t="shared" si="1"/>
        <v>438.86661333234298</v>
      </c>
      <c r="K49" s="2"/>
      <c r="L49" s="2"/>
    </row>
    <row r="50" spans="1:12" x14ac:dyDescent="0.15">
      <c r="A50" s="4" t="s">
        <v>60</v>
      </c>
      <c r="B50" s="2">
        <v>0</v>
      </c>
      <c r="C50" s="2">
        <v>0</v>
      </c>
      <c r="D50" s="2">
        <v>1113.3668825776399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f t="shared" si="1"/>
        <v>1113.3668825776399</v>
      </c>
      <c r="K50" s="2"/>
      <c r="L50" s="2"/>
    </row>
    <row r="51" spans="1:12" x14ac:dyDescent="0.15">
      <c r="A51" s="4" t="s">
        <v>145</v>
      </c>
      <c r="B51" s="2">
        <v>0</v>
      </c>
      <c r="C51" s="2">
        <v>0</v>
      </c>
      <c r="D51" s="2">
        <v>278.107623318386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f t="shared" si="1"/>
        <v>278.107623318386</v>
      </c>
      <c r="K51" s="2"/>
      <c r="L51" s="2"/>
    </row>
    <row r="52" spans="1:12" x14ac:dyDescent="0.15">
      <c r="A52" s="4" t="s">
        <v>61</v>
      </c>
      <c r="B52" s="2">
        <v>0</v>
      </c>
      <c r="C52" s="2">
        <v>0</v>
      </c>
      <c r="D52" s="2">
        <v>75.847533632286996</v>
      </c>
      <c r="E52" s="2">
        <v>43.635168673534501</v>
      </c>
      <c r="F52" s="2">
        <v>0</v>
      </c>
      <c r="G52" s="2">
        <v>0</v>
      </c>
      <c r="H52" s="2">
        <v>0</v>
      </c>
      <c r="I52" s="2">
        <v>0</v>
      </c>
      <c r="J52" s="2">
        <f t="shared" si="1"/>
        <v>119.482702305822</v>
      </c>
      <c r="K52" s="2"/>
      <c r="L52" s="2"/>
    </row>
    <row r="53" spans="1:12" x14ac:dyDescent="0.15">
      <c r="A53" s="4" t="s">
        <v>62</v>
      </c>
      <c r="B53" s="2">
        <v>0</v>
      </c>
      <c r="C53" s="2">
        <v>0</v>
      </c>
      <c r="D53" s="2">
        <v>556.21524663677098</v>
      </c>
      <c r="E53" s="2">
        <v>0</v>
      </c>
      <c r="F53" s="2">
        <v>3424</v>
      </c>
      <c r="G53" s="2">
        <v>4152.1503902229897</v>
      </c>
      <c r="H53" s="2">
        <v>0</v>
      </c>
      <c r="I53" s="2">
        <v>124.89047599466799</v>
      </c>
      <c r="J53" s="2">
        <f t="shared" si="1"/>
        <v>8257.2561128544294</v>
      </c>
      <c r="K53" s="2"/>
      <c r="L53" s="2"/>
    </row>
    <row r="54" spans="1:12" x14ac:dyDescent="0.15">
      <c r="A54" s="4" t="s">
        <v>63</v>
      </c>
      <c r="B54" s="2">
        <v>0</v>
      </c>
      <c r="C54" s="2">
        <v>0</v>
      </c>
      <c r="D54" s="2">
        <v>531.52861952861997</v>
      </c>
      <c r="E54" s="2">
        <v>571.83762025659303</v>
      </c>
      <c r="F54" s="2">
        <v>373.33333333333297</v>
      </c>
      <c r="G54" s="2">
        <v>0</v>
      </c>
      <c r="H54" s="2">
        <v>0</v>
      </c>
      <c r="I54" s="2">
        <v>0</v>
      </c>
      <c r="J54" s="2">
        <f t="shared" si="1"/>
        <v>1476.69957311855</v>
      </c>
      <c r="K54" s="2"/>
      <c r="L54" s="2"/>
    </row>
    <row r="55" spans="1:12" x14ac:dyDescent="0.15">
      <c r="A55" s="4" t="s">
        <v>65</v>
      </c>
      <c r="B55" s="2">
        <v>0</v>
      </c>
      <c r="C55" s="2">
        <v>0</v>
      </c>
      <c r="D55" s="2">
        <v>911.19191919191906</v>
      </c>
      <c r="E55" s="2">
        <v>1186.90200082973</v>
      </c>
      <c r="F55" s="2">
        <v>814.54545454545496</v>
      </c>
      <c r="G55" s="2">
        <v>0</v>
      </c>
      <c r="H55" s="2">
        <v>0</v>
      </c>
      <c r="I55" s="2">
        <v>0</v>
      </c>
      <c r="J55" s="2">
        <f t="shared" si="1"/>
        <v>2912.6393745670998</v>
      </c>
      <c r="K55" s="2"/>
      <c r="L55" s="2"/>
    </row>
    <row r="56" spans="1:12" x14ac:dyDescent="0.15">
      <c r="A56" s="4" t="s">
        <v>66</v>
      </c>
      <c r="B56" s="2">
        <v>0</v>
      </c>
      <c r="C56" s="2">
        <v>0</v>
      </c>
      <c r="D56" s="2">
        <v>1761.94763966193</v>
      </c>
      <c r="E56" s="2">
        <v>2518.6153206478202</v>
      </c>
      <c r="F56" s="2">
        <v>1745.45454545455</v>
      </c>
      <c r="G56" s="2">
        <v>0</v>
      </c>
      <c r="H56" s="2">
        <v>2443.6363636363599</v>
      </c>
      <c r="I56" s="2">
        <v>0</v>
      </c>
      <c r="J56" s="2">
        <f t="shared" si="1"/>
        <v>8469.6538694006595</v>
      </c>
      <c r="K56" s="2"/>
      <c r="L56" s="2"/>
    </row>
    <row r="57" spans="1:12" x14ac:dyDescent="0.15">
      <c r="A57" s="4" t="s">
        <v>67</v>
      </c>
      <c r="B57" s="2">
        <v>0</v>
      </c>
      <c r="C57" s="2">
        <v>0</v>
      </c>
      <c r="D57" s="2">
        <v>3148.4935064935098</v>
      </c>
      <c r="E57" s="2">
        <v>6418.1244936615503</v>
      </c>
      <c r="F57" s="2">
        <v>1425.45454545455</v>
      </c>
      <c r="G57" s="2">
        <v>1746.538485817</v>
      </c>
      <c r="H57" s="2">
        <v>2443.6363636363599</v>
      </c>
      <c r="I57" s="2">
        <v>2645.3986818339499</v>
      </c>
      <c r="J57" s="2">
        <f t="shared" si="1"/>
        <v>17827.646076896901</v>
      </c>
      <c r="K57" s="2"/>
      <c r="L57" s="2"/>
    </row>
    <row r="58" spans="1:12" x14ac:dyDescent="0.15">
      <c r="A58" s="4" t="s">
        <v>68</v>
      </c>
      <c r="B58" s="2">
        <v>0</v>
      </c>
      <c r="C58" s="2">
        <v>0</v>
      </c>
      <c r="D58" s="2">
        <v>3148.4935064935098</v>
      </c>
      <c r="E58" s="2">
        <v>4493.68566388207</v>
      </c>
      <c r="F58" s="2">
        <v>1425.45454545455</v>
      </c>
      <c r="G58" s="2">
        <v>2671.1765077201098</v>
      </c>
      <c r="H58" s="2">
        <v>2443.6363636363599</v>
      </c>
      <c r="I58" s="2">
        <v>3401.22687664364</v>
      </c>
      <c r="J58" s="2">
        <f t="shared" si="1"/>
        <v>17583.6734638302</v>
      </c>
      <c r="K58" s="2"/>
      <c r="L58" s="2"/>
    </row>
    <row r="59" spans="1:12" x14ac:dyDescent="0.15">
      <c r="A59" s="4" t="s">
        <v>69</v>
      </c>
      <c r="B59" s="2">
        <v>0</v>
      </c>
      <c r="C59" s="2">
        <v>0</v>
      </c>
      <c r="D59" s="2">
        <v>815.11385968528805</v>
      </c>
      <c r="E59" s="2">
        <v>563.84679851891894</v>
      </c>
      <c r="F59" s="2">
        <v>116.363636363636</v>
      </c>
      <c r="G59" s="2">
        <v>398.26373049515098</v>
      </c>
      <c r="H59" s="2">
        <v>0</v>
      </c>
      <c r="I59" s="2">
        <v>168.273483445447</v>
      </c>
      <c r="J59" s="2">
        <f t="shared" si="1"/>
        <v>2061.8615085084398</v>
      </c>
      <c r="K59" s="2"/>
      <c r="L59" s="2"/>
    </row>
    <row r="60" spans="1:12" x14ac:dyDescent="0.15">
      <c r="A60" s="4" t="s">
        <v>70</v>
      </c>
      <c r="B60" s="2">
        <v>0</v>
      </c>
      <c r="C60" s="2">
        <v>0</v>
      </c>
      <c r="D60" s="2">
        <v>1917.68707482993</v>
      </c>
      <c r="E60" s="2">
        <v>3316.43245806816</v>
      </c>
      <c r="F60" s="2">
        <v>1221.8181818181799</v>
      </c>
      <c r="G60" s="2">
        <v>2328.7179810893299</v>
      </c>
      <c r="H60" s="2">
        <v>0</v>
      </c>
      <c r="I60" s="2">
        <v>1259.71365801616</v>
      </c>
      <c r="J60" s="2">
        <f t="shared" si="1"/>
        <v>10044.369353821799</v>
      </c>
      <c r="K60" s="2"/>
      <c r="L60" s="2"/>
    </row>
    <row r="61" spans="1:12" x14ac:dyDescent="0.15">
      <c r="A61" s="4" t="s">
        <v>71</v>
      </c>
      <c r="B61" s="2">
        <v>0</v>
      </c>
      <c r="C61" s="2">
        <v>0</v>
      </c>
      <c r="D61" s="2">
        <v>511.38321995464901</v>
      </c>
      <c r="E61" s="2">
        <v>426.260013907521</v>
      </c>
      <c r="F61" s="2">
        <v>1256.72727272727</v>
      </c>
      <c r="G61" s="2">
        <v>2440.7274432418599</v>
      </c>
      <c r="H61" s="2">
        <v>4049.45454545455</v>
      </c>
      <c r="I61" s="2">
        <v>1839.0627259430801</v>
      </c>
      <c r="J61" s="2">
        <f t="shared" si="1"/>
        <v>10523.6152212289</v>
      </c>
      <c r="K61" s="2"/>
      <c r="L61" s="2"/>
    </row>
    <row r="62" spans="1:12" x14ac:dyDescent="0.15">
      <c r="A62" s="4" t="s">
        <v>72</v>
      </c>
      <c r="B62" s="2">
        <v>0</v>
      </c>
      <c r="C62" s="2">
        <v>0</v>
      </c>
      <c r="D62" s="2">
        <v>511.38321995464901</v>
      </c>
      <c r="E62" s="2">
        <v>183.988715910785</v>
      </c>
      <c r="F62" s="2">
        <v>907.63636363636397</v>
      </c>
      <c r="G62" s="2">
        <v>750.54621743311702</v>
      </c>
      <c r="H62" s="2">
        <v>0</v>
      </c>
      <c r="I62" s="2">
        <v>0</v>
      </c>
      <c r="J62" s="2">
        <f t="shared" si="1"/>
        <v>2353.5545169349102</v>
      </c>
      <c r="K62" s="2"/>
      <c r="L62" s="2"/>
    </row>
    <row r="63" spans="1:12" x14ac:dyDescent="0.15">
      <c r="A63" s="4" t="s">
        <v>74</v>
      </c>
      <c r="B63" s="2">
        <v>0</v>
      </c>
      <c r="C63" s="2">
        <v>0</v>
      </c>
      <c r="D63" s="2">
        <v>0</v>
      </c>
      <c r="E63" s="2">
        <v>112.06451844051</v>
      </c>
      <c r="F63" s="2">
        <v>203.636363636364</v>
      </c>
      <c r="G63" s="2">
        <v>0</v>
      </c>
      <c r="H63" s="2">
        <v>0</v>
      </c>
      <c r="I63" s="2">
        <v>0</v>
      </c>
      <c r="J63" s="2">
        <f t="shared" si="1"/>
        <v>315.700882076874</v>
      </c>
      <c r="K63" s="2"/>
      <c r="L63" s="2"/>
    </row>
    <row r="64" spans="1:12" x14ac:dyDescent="0.15">
      <c r="A64" s="2" t="s">
        <v>75</v>
      </c>
      <c r="B64" s="2"/>
      <c r="C64" s="2"/>
      <c r="D64" s="2"/>
      <c r="E64" s="2"/>
      <c r="F64" s="2">
        <v>373.33333333333297</v>
      </c>
      <c r="G64" s="2">
        <v>447.16413601228402</v>
      </c>
      <c r="H64" s="2">
        <v>0</v>
      </c>
      <c r="I64" s="2">
        <v>124.89047599466799</v>
      </c>
      <c r="J64" s="2">
        <f t="shared" si="1"/>
        <v>945.387945340285</v>
      </c>
      <c r="K64" s="2"/>
      <c r="L64" s="2"/>
    </row>
    <row r="65" spans="1:12" x14ac:dyDescent="0.15">
      <c r="A65" s="2" t="s">
        <v>77</v>
      </c>
      <c r="B65" s="2"/>
      <c r="C65" s="2"/>
      <c r="D65" s="2"/>
      <c r="E65" s="2"/>
      <c r="F65" s="2">
        <v>1600</v>
      </c>
      <c r="G65" s="2">
        <v>1788.6565440491299</v>
      </c>
      <c r="H65" s="2">
        <v>0</v>
      </c>
      <c r="I65" s="2">
        <v>370.04585479901601</v>
      </c>
      <c r="J65" s="2">
        <f t="shared" si="1"/>
        <v>3758.7023988481501</v>
      </c>
      <c r="K65" s="2"/>
      <c r="L65" s="2"/>
    </row>
    <row r="66" spans="1:12" x14ac:dyDescent="0.15">
      <c r="A66" s="2" t="s">
        <v>78</v>
      </c>
      <c r="B66" s="2"/>
      <c r="C66" s="2"/>
      <c r="D66" s="2"/>
      <c r="E66" s="2"/>
      <c r="F66" s="2">
        <v>814.54545454545496</v>
      </c>
      <c r="G66" s="2">
        <v>0</v>
      </c>
      <c r="H66" s="2">
        <v>0</v>
      </c>
      <c r="I66" s="2">
        <v>138.767195549631</v>
      </c>
      <c r="J66" s="2">
        <f t="shared" si="1"/>
        <v>953.31265009508604</v>
      </c>
      <c r="K66" s="2"/>
      <c r="L66" s="2"/>
    </row>
    <row r="67" spans="1:12" x14ac:dyDescent="0.15">
      <c r="A67" s="2" t="s">
        <v>79</v>
      </c>
      <c r="B67" s="2"/>
      <c r="C67" s="2"/>
      <c r="D67" s="2"/>
      <c r="E67" s="2"/>
      <c r="F67" s="2">
        <v>1600</v>
      </c>
      <c r="G67" s="2">
        <v>1937.71125605323</v>
      </c>
      <c r="H67" s="2">
        <v>0</v>
      </c>
      <c r="I67" s="2">
        <v>416.30158664889302</v>
      </c>
      <c r="J67" s="2">
        <f t="shared" si="1"/>
        <v>3954.01284270212</v>
      </c>
      <c r="K67" s="2"/>
      <c r="L67" s="2"/>
    </row>
    <row r="68" spans="1:12" x14ac:dyDescent="0.15">
      <c r="A68" s="2" t="s">
        <v>80</v>
      </c>
      <c r="B68" s="2"/>
      <c r="C68" s="2"/>
      <c r="D68" s="2"/>
      <c r="E68" s="2"/>
      <c r="F68" s="2">
        <v>373.33333333333297</v>
      </c>
      <c r="G68" s="2">
        <v>1937.71125605323</v>
      </c>
      <c r="H68" s="2">
        <v>0</v>
      </c>
      <c r="I68" s="2">
        <v>740.09170959803203</v>
      </c>
      <c r="J68" s="2">
        <f t="shared" si="1"/>
        <v>3051.1362989846002</v>
      </c>
      <c r="K68" s="2"/>
      <c r="L68" s="2"/>
    </row>
    <row r="69" spans="1:12" x14ac:dyDescent="0.15">
      <c r="A69" s="2" t="s">
        <v>81</v>
      </c>
      <c r="B69" s="2"/>
      <c r="C69" s="2"/>
      <c r="D69" s="2"/>
      <c r="E69" s="2"/>
      <c r="F69" s="2">
        <v>733.33333333333303</v>
      </c>
      <c r="G69" s="2">
        <v>1117.9103400307099</v>
      </c>
      <c r="H69" s="2">
        <v>0</v>
      </c>
      <c r="I69" s="2">
        <v>370.04585479901601</v>
      </c>
      <c r="J69" s="2">
        <f t="shared" si="1"/>
        <v>2221.2895281630599</v>
      </c>
      <c r="K69" s="2"/>
      <c r="L69" s="2"/>
    </row>
    <row r="70" spans="1:12" x14ac:dyDescent="0.15">
      <c r="A70" s="2" t="s">
        <v>82</v>
      </c>
      <c r="B70" s="2"/>
      <c r="C70" s="2"/>
      <c r="D70" s="2"/>
      <c r="E70" s="2"/>
      <c r="F70" s="2">
        <v>597.33333333333303</v>
      </c>
      <c r="G70" s="2">
        <v>894.32827202456701</v>
      </c>
      <c r="H70" s="2">
        <v>0</v>
      </c>
      <c r="I70" s="2">
        <v>194.27407376948301</v>
      </c>
      <c r="J70" s="2">
        <f t="shared" ref="J70:J101" si="2">SUM(B70:I70)</f>
        <v>1685.9356791273799</v>
      </c>
      <c r="K70" s="2"/>
      <c r="L70" s="2"/>
    </row>
    <row r="71" spans="1:12" x14ac:dyDescent="0.15">
      <c r="A71" s="2" t="s">
        <v>83</v>
      </c>
      <c r="B71" s="2"/>
      <c r="C71" s="2"/>
      <c r="D71" s="2"/>
      <c r="E71" s="2"/>
      <c r="F71" s="2">
        <v>746.66666666666697</v>
      </c>
      <c r="G71" s="2">
        <v>1639.6018320450401</v>
      </c>
      <c r="H71" s="2">
        <v>0</v>
      </c>
      <c r="I71" s="2">
        <v>370.04585479901601</v>
      </c>
      <c r="J71" s="2">
        <f t="shared" si="2"/>
        <v>2756.3143535107201</v>
      </c>
      <c r="K71" s="2"/>
      <c r="L71" s="2"/>
    </row>
    <row r="72" spans="1:12" x14ac:dyDescent="0.15">
      <c r="A72" s="2" t="s">
        <v>84</v>
      </c>
      <c r="B72" s="2"/>
      <c r="C72" s="2"/>
      <c r="D72" s="2"/>
      <c r="E72" s="2"/>
      <c r="F72" s="2">
        <v>814.54545454545496</v>
      </c>
      <c r="G72" s="2">
        <v>1490.5471200409499</v>
      </c>
      <c r="H72" s="2">
        <v>0</v>
      </c>
      <c r="I72" s="2">
        <v>601.32451404840106</v>
      </c>
      <c r="J72" s="2">
        <f t="shared" si="2"/>
        <v>2906.4170886348102</v>
      </c>
      <c r="K72" s="2"/>
      <c r="L72" s="2"/>
    </row>
    <row r="73" spans="1:12" x14ac:dyDescent="0.15">
      <c r="A73" s="2" t="s">
        <v>85</v>
      </c>
      <c r="B73" s="2"/>
      <c r="C73" s="2"/>
      <c r="D73" s="2"/>
      <c r="E73" s="2"/>
      <c r="F73" s="2">
        <v>1600</v>
      </c>
      <c r="G73" s="2">
        <v>1639.6018320450401</v>
      </c>
      <c r="H73" s="2">
        <v>0</v>
      </c>
      <c r="I73" s="2">
        <v>185.02292739950801</v>
      </c>
      <c r="J73" s="2">
        <f t="shared" si="2"/>
        <v>3424.6247594445499</v>
      </c>
      <c r="K73" s="2"/>
      <c r="L73" s="2"/>
    </row>
    <row r="74" spans="1:12" x14ac:dyDescent="0.15">
      <c r="A74" s="2" t="s">
        <v>86</v>
      </c>
      <c r="B74" s="2"/>
      <c r="C74" s="2"/>
      <c r="D74" s="2"/>
      <c r="E74" s="2"/>
      <c r="F74" s="2">
        <v>746.66666666666697</v>
      </c>
      <c r="G74" s="2">
        <v>2384.8753920655099</v>
      </c>
      <c r="H74" s="2">
        <v>0</v>
      </c>
      <c r="I74" s="2">
        <v>777.09629507793397</v>
      </c>
      <c r="J74" s="2">
        <f t="shared" si="2"/>
        <v>3908.6383538101099</v>
      </c>
      <c r="K74" s="2"/>
      <c r="L74" s="2"/>
    </row>
    <row r="75" spans="1:12" x14ac:dyDescent="0.15">
      <c r="A75" s="2" t="s">
        <v>87</v>
      </c>
      <c r="B75" s="2"/>
      <c r="C75" s="2"/>
      <c r="D75" s="2"/>
      <c r="E75" s="2"/>
      <c r="F75" s="2">
        <v>384</v>
      </c>
      <c r="G75" s="2">
        <v>496.84904001364902</v>
      </c>
      <c r="H75" s="2">
        <v>2304</v>
      </c>
      <c r="I75" s="2">
        <v>215.86008196609299</v>
      </c>
      <c r="J75" s="2">
        <f t="shared" si="2"/>
        <v>3400.7091219797398</v>
      </c>
      <c r="K75" s="2"/>
      <c r="L75" s="2"/>
    </row>
    <row r="76" spans="1:12" x14ac:dyDescent="0.15">
      <c r="A76" s="2" t="s">
        <v>88</v>
      </c>
      <c r="B76" s="2"/>
      <c r="C76" s="2"/>
      <c r="D76" s="2"/>
      <c r="E76" s="2"/>
      <c r="F76" s="2">
        <v>298.66666666666703</v>
      </c>
      <c r="G76" s="2">
        <v>1073.1939264294799</v>
      </c>
      <c r="H76" s="2">
        <v>0</v>
      </c>
      <c r="I76" s="2">
        <v>471.80846486874498</v>
      </c>
      <c r="J76" s="2">
        <f t="shared" si="2"/>
        <v>1843.66905796489</v>
      </c>
      <c r="K76" s="2"/>
      <c r="L76" s="2"/>
    </row>
    <row r="77" spans="1:12" x14ac:dyDescent="0.15">
      <c r="A77" s="2" t="s">
        <v>146</v>
      </c>
      <c r="B77" s="2"/>
      <c r="C77" s="2"/>
      <c r="D77" s="2"/>
      <c r="E77" s="2"/>
      <c r="F77" s="2">
        <v>224</v>
      </c>
      <c r="G77" s="2">
        <v>0</v>
      </c>
      <c r="H77" s="2">
        <v>0</v>
      </c>
      <c r="I77" s="2">
        <v>0</v>
      </c>
      <c r="J77" s="2">
        <f t="shared" si="2"/>
        <v>224</v>
      </c>
      <c r="K77" s="2"/>
      <c r="L77" s="2"/>
    </row>
    <row r="78" spans="1:12" x14ac:dyDescent="0.15">
      <c r="A78" s="2" t="s">
        <v>89</v>
      </c>
      <c r="B78" s="2"/>
      <c r="C78" s="2"/>
      <c r="D78" s="2"/>
      <c r="E78" s="2"/>
      <c r="F78" s="2">
        <v>960</v>
      </c>
      <c r="G78" s="2">
        <v>1266.5001640441501</v>
      </c>
      <c r="H78" s="2">
        <v>0</v>
      </c>
      <c r="I78" s="2">
        <v>261.657829258486</v>
      </c>
      <c r="J78" s="2">
        <f t="shared" si="2"/>
        <v>2488.1579933026401</v>
      </c>
      <c r="K78" s="2"/>
      <c r="L78" s="2"/>
    </row>
    <row r="79" spans="1:12" x14ac:dyDescent="0.15">
      <c r="A79" s="2" t="s">
        <v>90</v>
      </c>
      <c r="B79" s="2"/>
      <c r="C79" s="2"/>
      <c r="D79" s="2"/>
      <c r="E79" s="2"/>
      <c r="F79" s="2">
        <v>814.54545454545496</v>
      </c>
      <c r="G79" s="2">
        <v>1937.71125605323</v>
      </c>
      <c r="H79" s="2">
        <v>0</v>
      </c>
      <c r="I79" s="2">
        <v>740.09170959803203</v>
      </c>
      <c r="J79" s="2">
        <f t="shared" si="2"/>
        <v>3492.3484201967199</v>
      </c>
      <c r="K79" s="2"/>
      <c r="L79" s="2"/>
    </row>
    <row r="80" spans="1:12" x14ac:dyDescent="0.15">
      <c r="A80" s="2" t="s">
        <v>91</v>
      </c>
      <c r="B80" s="2"/>
      <c r="C80" s="2"/>
      <c r="D80" s="2"/>
      <c r="E80" s="2"/>
      <c r="F80" s="2">
        <v>1600</v>
      </c>
      <c r="G80" s="2">
        <v>0</v>
      </c>
      <c r="H80" s="2">
        <v>0</v>
      </c>
      <c r="I80" s="2">
        <v>0</v>
      </c>
      <c r="J80" s="2">
        <f t="shared" si="2"/>
        <v>1600</v>
      </c>
      <c r="K80" s="2"/>
      <c r="L80" s="2"/>
    </row>
    <row r="81" spans="1:12" x14ac:dyDescent="0.15">
      <c r="A81" s="2" t="s">
        <v>92</v>
      </c>
      <c r="B81" s="2"/>
      <c r="C81" s="2"/>
      <c r="D81" s="2"/>
      <c r="E81" s="2"/>
      <c r="F81" s="2">
        <v>1018.66666666667</v>
      </c>
      <c r="G81" s="2">
        <v>2455.95856107596</v>
      </c>
      <c r="H81" s="2">
        <v>0</v>
      </c>
      <c r="I81" s="2">
        <v>123.348618266339</v>
      </c>
      <c r="J81" s="2">
        <f t="shared" si="2"/>
        <v>3597.9738460089702</v>
      </c>
      <c r="K81" s="2"/>
      <c r="L81" s="2"/>
    </row>
    <row r="82" spans="1:12" x14ac:dyDescent="0.15">
      <c r="A82" s="2" t="s">
        <v>93</v>
      </c>
      <c r="B82" s="2"/>
      <c r="C82" s="2"/>
      <c r="D82" s="2"/>
      <c r="E82" s="2"/>
      <c r="F82" s="2">
        <v>885.33333333333303</v>
      </c>
      <c r="G82" s="2">
        <v>2086.7659680573202</v>
      </c>
      <c r="H82" s="2">
        <v>0</v>
      </c>
      <c r="I82" s="2">
        <v>716.96384367309304</v>
      </c>
      <c r="J82" s="2">
        <f t="shared" si="2"/>
        <v>3689.0631450637502</v>
      </c>
      <c r="K82" s="2"/>
      <c r="L82" s="2"/>
    </row>
    <row r="83" spans="1:12" x14ac:dyDescent="0.15">
      <c r="A83" s="2" t="s">
        <v>94</v>
      </c>
      <c r="B83" s="2"/>
      <c r="C83" s="2"/>
      <c r="D83" s="2"/>
      <c r="E83" s="2"/>
      <c r="F83" s="2">
        <v>746.66666666666697</v>
      </c>
      <c r="G83" s="2">
        <v>0</v>
      </c>
      <c r="H83" s="2">
        <v>0</v>
      </c>
      <c r="I83" s="2">
        <v>0</v>
      </c>
      <c r="J83" s="2">
        <f t="shared" si="2"/>
        <v>746.66666666666697</v>
      </c>
      <c r="K83" s="2"/>
      <c r="L83" s="2"/>
    </row>
    <row r="84" spans="1:12" x14ac:dyDescent="0.15">
      <c r="A84" s="2" t="s">
        <v>95</v>
      </c>
      <c r="B84" s="2"/>
      <c r="C84" s="2"/>
      <c r="D84" s="2"/>
      <c r="E84" s="2"/>
      <c r="F84" s="2">
        <v>407.27272727272702</v>
      </c>
      <c r="G84" s="2">
        <v>1788.6565440491299</v>
      </c>
      <c r="H84" s="2">
        <v>0</v>
      </c>
      <c r="I84" s="2">
        <v>601.32451404840106</v>
      </c>
      <c r="J84" s="2">
        <f t="shared" si="2"/>
        <v>2797.2537853702602</v>
      </c>
      <c r="K84" s="2"/>
      <c r="L84" s="2"/>
    </row>
    <row r="85" spans="1:12" x14ac:dyDescent="0.15">
      <c r="A85" s="2" t="s">
        <v>96</v>
      </c>
      <c r="B85" s="2"/>
      <c r="C85" s="2"/>
      <c r="D85" s="2"/>
      <c r="E85" s="2"/>
      <c r="F85" s="2">
        <v>746.66666666666697</v>
      </c>
      <c r="G85" s="2">
        <v>0</v>
      </c>
      <c r="H85" s="2">
        <v>0</v>
      </c>
      <c r="I85" s="2">
        <v>0</v>
      </c>
      <c r="J85" s="2">
        <f t="shared" si="2"/>
        <v>746.66666666666697</v>
      </c>
      <c r="K85" s="2"/>
      <c r="L85" s="2"/>
    </row>
    <row r="86" spans="1:12" x14ac:dyDescent="0.15">
      <c r="A86" s="2" t="s">
        <v>97</v>
      </c>
      <c r="B86" s="2"/>
      <c r="C86" s="2"/>
      <c r="D86" s="2"/>
      <c r="E86" s="2"/>
      <c r="F86" s="2">
        <v>363.63636363636402</v>
      </c>
      <c r="G86" s="2">
        <v>1198.26611966364</v>
      </c>
      <c r="H86" s="2">
        <v>0</v>
      </c>
      <c r="I86" s="2">
        <v>71.953360655364193</v>
      </c>
      <c r="J86" s="2">
        <f t="shared" si="2"/>
        <v>1633.8558439553699</v>
      </c>
      <c r="K86" s="2"/>
      <c r="L86" s="2"/>
    </row>
    <row r="87" spans="1:12" x14ac:dyDescent="0.15">
      <c r="A87" s="2" t="s">
        <v>98</v>
      </c>
      <c r="B87" s="2"/>
      <c r="C87" s="2"/>
      <c r="D87" s="2"/>
      <c r="E87" s="2"/>
      <c r="F87" s="2">
        <v>610.90909090909099</v>
      </c>
      <c r="G87" s="2">
        <v>0</v>
      </c>
      <c r="H87" s="2">
        <v>0</v>
      </c>
      <c r="I87" s="2">
        <v>92.511463699754003</v>
      </c>
      <c r="J87" s="2">
        <f t="shared" si="2"/>
        <v>703.42055460884501</v>
      </c>
      <c r="K87" s="2"/>
      <c r="L87" s="2"/>
    </row>
    <row r="88" spans="1:12" x14ac:dyDescent="0.15">
      <c r="A88" s="2" t="s">
        <v>99</v>
      </c>
      <c r="B88" s="2"/>
      <c r="C88" s="2"/>
      <c r="D88" s="2"/>
      <c r="E88" s="2"/>
      <c r="F88" s="2">
        <v>1600</v>
      </c>
      <c r="G88" s="2">
        <v>1490.5471200409499</v>
      </c>
      <c r="H88" s="2">
        <v>0</v>
      </c>
      <c r="I88" s="2">
        <v>92.511463699754003</v>
      </c>
      <c r="J88" s="2">
        <f t="shared" si="2"/>
        <v>3183.0585837407002</v>
      </c>
      <c r="K88" s="2"/>
      <c r="L88" s="2"/>
    </row>
    <row r="89" spans="1:12" x14ac:dyDescent="0.15">
      <c r="A89" s="2" t="s">
        <v>100</v>
      </c>
      <c r="B89" s="2"/>
      <c r="C89" s="2"/>
      <c r="D89" s="2"/>
      <c r="E89" s="2"/>
      <c r="F89" s="2">
        <v>512</v>
      </c>
      <c r="G89" s="2">
        <v>546.53394401501396</v>
      </c>
      <c r="H89" s="2">
        <v>3072</v>
      </c>
      <c r="I89" s="2">
        <v>400.88300936560103</v>
      </c>
      <c r="J89" s="2">
        <f t="shared" si="2"/>
        <v>4531.4169533806098</v>
      </c>
      <c r="K89" s="2"/>
      <c r="L89" s="2"/>
    </row>
    <row r="90" spans="1:12" x14ac:dyDescent="0.15">
      <c r="A90" s="2" t="s">
        <v>101</v>
      </c>
      <c r="B90" s="2"/>
      <c r="C90" s="2"/>
      <c r="D90" s="2"/>
      <c r="E90" s="2"/>
      <c r="F90" s="2">
        <v>128</v>
      </c>
      <c r="G90" s="2">
        <v>298.10942400818902</v>
      </c>
      <c r="H90" s="2">
        <v>0</v>
      </c>
      <c r="I90" s="2">
        <v>131.057906907985</v>
      </c>
      <c r="J90" s="2">
        <f t="shared" si="2"/>
        <v>557.16733091617402</v>
      </c>
      <c r="K90" s="2"/>
      <c r="L90" s="2"/>
    </row>
    <row r="91" spans="1:12" x14ac:dyDescent="0.15">
      <c r="A91" s="2" t="s">
        <v>102</v>
      </c>
      <c r="B91" s="2"/>
      <c r="C91" s="2"/>
      <c r="D91" s="2"/>
      <c r="E91" s="2"/>
      <c r="F91" s="2">
        <v>814.54545454545496</v>
      </c>
      <c r="G91" s="2">
        <v>1639.6018320450401</v>
      </c>
      <c r="H91" s="2">
        <v>0</v>
      </c>
      <c r="I91" s="2">
        <v>462.55731849876997</v>
      </c>
      <c r="J91" s="2">
        <f t="shared" si="2"/>
        <v>2916.70460508926</v>
      </c>
      <c r="K91" s="2"/>
      <c r="L91" s="2"/>
    </row>
    <row r="92" spans="1:12" x14ac:dyDescent="0.15">
      <c r="A92" s="2" t="s">
        <v>103</v>
      </c>
      <c r="B92" s="2"/>
      <c r="C92" s="2"/>
      <c r="D92" s="2"/>
      <c r="E92" s="2"/>
      <c r="F92" s="2">
        <v>224</v>
      </c>
      <c r="G92" s="2">
        <v>0</v>
      </c>
      <c r="H92" s="2">
        <v>0</v>
      </c>
      <c r="I92" s="2">
        <v>0</v>
      </c>
      <c r="J92" s="2">
        <f t="shared" si="2"/>
        <v>224</v>
      </c>
      <c r="K92" s="2"/>
      <c r="L92" s="2"/>
    </row>
    <row r="93" spans="1:12" x14ac:dyDescent="0.15">
      <c r="A93" s="4" t="s">
        <v>105</v>
      </c>
      <c r="B93" s="2"/>
      <c r="C93" s="2"/>
      <c r="D93" s="2"/>
      <c r="E93" s="2"/>
      <c r="F93" s="2">
        <v>1333.3333333333301</v>
      </c>
      <c r="G93" s="2">
        <v>0</v>
      </c>
      <c r="H93" s="2">
        <v>0</v>
      </c>
      <c r="I93" s="2">
        <v>0</v>
      </c>
      <c r="J93" s="2">
        <f t="shared" si="2"/>
        <v>1333.3333333333301</v>
      </c>
      <c r="K93" s="2"/>
      <c r="L93" s="2"/>
    </row>
    <row r="94" spans="1:12" x14ac:dyDescent="0.15">
      <c r="A94" s="4" t="s">
        <v>106</v>
      </c>
      <c r="B94" s="2"/>
      <c r="C94" s="2"/>
      <c r="D94" s="2"/>
      <c r="E94" s="2"/>
      <c r="F94" s="2">
        <v>814.54545454545496</v>
      </c>
      <c r="G94" s="2">
        <v>1709.9936557895601</v>
      </c>
      <c r="H94" s="2">
        <v>0</v>
      </c>
      <c r="I94" s="2">
        <v>0</v>
      </c>
      <c r="J94" s="2">
        <f t="shared" si="2"/>
        <v>2524.5391103350098</v>
      </c>
      <c r="K94" s="2"/>
      <c r="L94" s="2"/>
    </row>
    <row r="95" spans="1:12" x14ac:dyDescent="0.15">
      <c r="A95" s="4" t="s">
        <v>107</v>
      </c>
      <c r="B95" s="2"/>
      <c r="C95" s="2"/>
      <c r="D95" s="2"/>
      <c r="E95" s="2"/>
      <c r="F95" s="2">
        <v>1333.3333333333301</v>
      </c>
      <c r="G95" s="2">
        <v>2687.1328876693001</v>
      </c>
      <c r="H95" s="2">
        <v>0</v>
      </c>
      <c r="I95" s="2">
        <v>0</v>
      </c>
      <c r="J95" s="2">
        <f t="shared" si="2"/>
        <v>4020.4662210026299</v>
      </c>
      <c r="K95" s="2"/>
      <c r="L95" s="2"/>
    </row>
    <row r="96" spans="1:12" x14ac:dyDescent="0.15">
      <c r="A96" s="4" t="s">
        <v>108</v>
      </c>
      <c r="B96" s="2"/>
      <c r="C96" s="2"/>
      <c r="D96" s="2"/>
      <c r="E96" s="2"/>
      <c r="F96" s="2">
        <v>1568</v>
      </c>
      <c r="G96" s="2">
        <v>2137.4920697369498</v>
      </c>
      <c r="H96" s="2">
        <v>0</v>
      </c>
      <c r="I96" s="2">
        <v>0</v>
      </c>
      <c r="J96" s="2">
        <f t="shared" si="2"/>
        <v>3705.4920697369498</v>
      </c>
      <c r="K96" s="2"/>
      <c r="L96" s="2"/>
    </row>
    <row r="97" spans="1:12" x14ac:dyDescent="0.15">
      <c r="A97" s="4" t="s">
        <v>109</v>
      </c>
      <c r="B97" s="2"/>
      <c r="C97" s="2"/>
      <c r="D97" s="2"/>
      <c r="E97" s="2"/>
      <c r="F97" s="2">
        <v>560</v>
      </c>
      <c r="G97" s="2">
        <v>692.14028924815398</v>
      </c>
      <c r="H97" s="2">
        <v>0</v>
      </c>
      <c r="I97" s="2">
        <v>0</v>
      </c>
      <c r="J97" s="2">
        <f t="shared" si="2"/>
        <v>1252.1402892481501</v>
      </c>
      <c r="K97" s="2"/>
      <c r="L97" s="2"/>
    </row>
    <row r="98" spans="1:12" x14ac:dyDescent="0.15">
      <c r="A98" s="4" t="s">
        <v>110</v>
      </c>
      <c r="B98" s="2"/>
      <c r="C98" s="2"/>
      <c r="D98" s="2"/>
      <c r="E98" s="2"/>
      <c r="F98" s="2">
        <v>448</v>
      </c>
      <c r="G98" s="2">
        <v>0</v>
      </c>
      <c r="H98" s="2">
        <v>0</v>
      </c>
      <c r="I98" s="2">
        <v>0</v>
      </c>
      <c r="J98" s="2">
        <f t="shared" si="2"/>
        <v>448</v>
      </c>
      <c r="K98" s="2"/>
      <c r="L98" s="2"/>
    </row>
    <row r="99" spans="1:12" x14ac:dyDescent="0.15">
      <c r="A99" s="4" t="s">
        <v>111</v>
      </c>
      <c r="B99" s="2"/>
      <c r="C99" s="2"/>
      <c r="D99" s="2"/>
      <c r="E99" s="2"/>
      <c r="F99" s="2">
        <v>2240</v>
      </c>
      <c r="G99" s="2">
        <v>1628.5653864662399</v>
      </c>
      <c r="H99" s="2">
        <v>0</v>
      </c>
      <c r="I99" s="2">
        <v>0</v>
      </c>
      <c r="J99" s="2">
        <f t="shared" si="2"/>
        <v>3868.5653864662399</v>
      </c>
      <c r="K99" s="2"/>
      <c r="L99" s="2"/>
    </row>
    <row r="100" spans="1:12" x14ac:dyDescent="0.15">
      <c r="A100" s="4" t="s">
        <v>112</v>
      </c>
      <c r="B100" s="2"/>
      <c r="C100" s="2"/>
      <c r="D100" s="2"/>
      <c r="E100" s="2"/>
      <c r="F100" s="2">
        <v>336</v>
      </c>
      <c r="G100" s="2">
        <v>468.21254860904497</v>
      </c>
      <c r="H100" s="2">
        <v>0</v>
      </c>
      <c r="I100" s="2">
        <v>0</v>
      </c>
      <c r="J100" s="2">
        <f t="shared" si="2"/>
        <v>804.21254860904503</v>
      </c>
      <c r="K100" s="2"/>
      <c r="L100" s="2"/>
    </row>
    <row r="101" spans="1:12" x14ac:dyDescent="0.15">
      <c r="A101" s="4" t="s">
        <v>113</v>
      </c>
      <c r="B101" s="2"/>
      <c r="C101" s="2"/>
      <c r="D101" s="2"/>
      <c r="E101" s="2"/>
      <c r="F101" s="2">
        <v>746.66666666666697</v>
      </c>
      <c r="G101" s="2">
        <v>732.85442390980995</v>
      </c>
      <c r="H101" s="2">
        <v>0</v>
      </c>
      <c r="I101" s="2">
        <v>0</v>
      </c>
      <c r="J101" s="2">
        <f t="shared" si="2"/>
        <v>1479.52109057648</v>
      </c>
      <c r="K101" s="2"/>
      <c r="L101" s="2"/>
    </row>
    <row r="102" spans="1:12" x14ac:dyDescent="0.15">
      <c r="A102" s="4" t="s">
        <v>114</v>
      </c>
      <c r="B102" s="2"/>
      <c r="C102" s="2"/>
      <c r="D102" s="2"/>
      <c r="E102" s="2"/>
      <c r="F102" s="2">
        <v>896</v>
      </c>
      <c r="G102" s="2">
        <v>0</v>
      </c>
      <c r="H102" s="2">
        <v>0</v>
      </c>
      <c r="I102" s="2">
        <v>0</v>
      </c>
      <c r="J102" s="2">
        <f t="shared" ref="J102:J117" si="3">SUM(B102:I102)</f>
        <v>896</v>
      </c>
      <c r="K102" s="2"/>
      <c r="L102" s="2"/>
    </row>
    <row r="103" spans="1:12" x14ac:dyDescent="0.15">
      <c r="A103" s="4" t="s">
        <v>115</v>
      </c>
      <c r="B103" s="2"/>
      <c r="C103" s="2"/>
      <c r="D103" s="2"/>
      <c r="E103" s="2"/>
      <c r="F103" s="2">
        <v>1333.3333333333301</v>
      </c>
      <c r="G103" s="2">
        <v>2564.9904836843398</v>
      </c>
      <c r="H103" s="2">
        <v>0</v>
      </c>
      <c r="I103" s="2">
        <v>0</v>
      </c>
      <c r="J103" s="2">
        <f t="shared" si="3"/>
        <v>3898.3238170176701</v>
      </c>
      <c r="K103" s="2"/>
      <c r="L103" s="2"/>
    </row>
    <row r="104" spans="1:12" x14ac:dyDescent="0.15">
      <c r="A104" s="4" t="s">
        <v>116</v>
      </c>
      <c r="B104" s="2"/>
      <c r="C104" s="2"/>
      <c r="D104" s="2"/>
      <c r="E104" s="2"/>
      <c r="F104" s="2">
        <v>784</v>
      </c>
      <c r="G104" s="2">
        <v>1506.4229824812801</v>
      </c>
      <c r="H104" s="2">
        <v>0</v>
      </c>
      <c r="I104" s="2">
        <v>0</v>
      </c>
      <c r="J104" s="2">
        <f t="shared" si="3"/>
        <v>2290.4229824812801</v>
      </c>
      <c r="K104" s="2"/>
      <c r="L104" s="2"/>
    </row>
    <row r="105" spans="1:12" x14ac:dyDescent="0.15">
      <c r="A105" s="4" t="s">
        <v>117</v>
      </c>
      <c r="B105" s="2"/>
      <c r="C105" s="2"/>
      <c r="D105" s="2"/>
      <c r="E105" s="2"/>
      <c r="F105" s="2">
        <v>2240</v>
      </c>
      <c r="G105" s="2">
        <v>3094.2742342858701</v>
      </c>
      <c r="H105" s="2">
        <v>0</v>
      </c>
      <c r="I105" s="2">
        <v>0</v>
      </c>
      <c r="J105" s="2">
        <f t="shared" si="3"/>
        <v>5334.2742342858701</v>
      </c>
      <c r="K105" s="2"/>
      <c r="L105" s="2"/>
    </row>
    <row r="106" spans="1:12" x14ac:dyDescent="0.15">
      <c r="A106" s="4" t="s">
        <v>118</v>
      </c>
      <c r="B106" s="2"/>
      <c r="C106" s="2"/>
      <c r="D106" s="2"/>
      <c r="E106" s="2"/>
      <c r="F106" s="2">
        <v>1333.3333333333301</v>
      </c>
      <c r="G106" s="2">
        <v>3297.8449075941498</v>
      </c>
      <c r="H106" s="2">
        <v>0</v>
      </c>
      <c r="I106" s="2">
        <v>0</v>
      </c>
      <c r="J106" s="2">
        <f t="shared" si="3"/>
        <v>4631.1782409274801</v>
      </c>
      <c r="K106" s="2"/>
      <c r="L106" s="2"/>
    </row>
    <row r="107" spans="1:12" x14ac:dyDescent="0.15">
      <c r="A107" s="4" t="s">
        <v>119</v>
      </c>
      <c r="B107" s="2"/>
      <c r="C107" s="2"/>
      <c r="D107" s="2"/>
      <c r="E107" s="2"/>
      <c r="F107" s="2">
        <v>896</v>
      </c>
      <c r="G107" s="2">
        <v>2320.7056757144001</v>
      </c>
      <c r="H107" s="2">
        <v>0</v>
      </c>
      <c r="I107" s="2">
        <v>0</v>
      </c>
      <c r="J107" s="2">
        <f t="shared" si="3"/>
        <v>3216.7056757144001</v>
      </c>
      <c r="K107" s="2"/>
      <c r="L107" s="2"/>
    </row>
    <row r="108" spans="1:12" x14ac:dyDescent="0.15">
      <c r="A108" s="4" t="s">
        <v>120</v>
      </c>
      <c r="B108" s="2"/>
      <c r="C108" s="2"/>
      <c r="D108" s="2"/>
      <c r="E108" s="2"/>
      <c r="F108" s="2">
        <v>203.636363636364</v>
      </c>
      <c r="G108" s="2">
        <v>0</v>
      </c>
      <c r="H108" s="2">
        <v>0</v>
      </c>
      <c r="I108" s="2">
        <v>0</v>
      </c>
      <c r="J108" s="2">
        <f t="shared" si="3"/>
        <v>203.636363636364</v>
      </c>
      <c r="K108" s="2"/>
      <c r="L108" s="2"/>
    </row>
    <row r="109" spans="1:12" x14ac:dyDescent="0.15">
      <c r="A109" s="4" t="s">
        <v>121</v>
      </c>
      <c r="B109" s="2"/>
      <c r="C109" s="2"/>
      <c r="D109" s="2"/>
      <c r="E109" s="2"/>
      <c r="F109" s="2">
        <v>896</v>
      </c>
      <c r="G109" s="2">
        <v>2564.9904836843398</v>
      </c>
      <c r="H109" s="2">
        <v>0</v>
      </c>
      <c r="I109" s="2">
        <v>0</v>
      </c>
      <c r="J109" s="2">
        <f t="shared" si="3"/>
        <v>3460.9904836843398</v>
      </c>
      <c r="K109" s="2"/>
      <c r="L109" s="2"/>
    </row>
    <row r="110" spans="1:12" x14ac:dyDescent="0.15">
      <c r="A110" s="4" t="s">
        <v>122</v>
      </c>
      <c r="B110" s="2"/>
      <c r="C110" s="2"/>
      <c r="D110" s="2"/>
      <c r="E110" s="2"/>
      <c r="F110" s="2">
        <v>814.54545454545496</v>
      </c>
      <c r="G110" s="2">
        <v>2564.9904836843398</v>
      </c>
      <c r="H110" s="2">
        <v>0</v>
      </c>
      <c r="I110" s="2">
        <v>0</v>
      </c>
      <c r="J110" s="2">
        <f t="shared" si="3"/>
        <v>3379.5359382297902</v>
      </c>
      <c r="K110" s="2"/>
      <c r="L110" s="2"/>
    </row>
    <row r="111" spans="1:12" x14ac:dyDescent="0.15">
      <c r="A111" s="4" t="s">
        <v>123</v>
      </c>
      <c r="B111" s="2"/>
      <c r="C111" s="2"/>
      <c r="D111" s="2"/>
      <c r="E111" s="2"/>
      <c r="F111" s="2">
        <v>1333.3333333333301</v>
      </c>
      <c r="G111" s="2">
        <v>0</v>
      </c>
      <c r="H111" s="2">
        <v>0</v>
      </c>
      <c r="I111" s="2">
        <v>0</v>
      </c>
      <c r="J111" s="2">
        <f t="shared" si="3"/>
        <v>1333.3333333333301</v>
      </c>
      <c r="K111" s="2"/>
      <c r="L111" s="2"/>
    </row>
    <row r="112" spans="1:12" x14ac:dyDescent="0.15">
      <c r="A112" s="4" t="s">
        <v>124</v>
      </c>
      <c r="B112" s="2"/>
      <c r="C112" s="2"/>
      <c r="D112" s="2"/>
      <c r="E112" s="2"/>
      <c r="F112" s="2">
        <v>333.33333333333297</v>
      </c>
      <c r="G112" s="2">
        <v>0</v>
      </c>
      <c r="H112" s="2">
        <v>0</v>
      </c>
      <c r="I112" s="2">
        <v>0</v>
      </c>
      <c r="J112" s="2">
        <f t="shared" si="3"/>
        <v>333.33333333333297</v>
      </c>
      <c r="K112" s="2"/>
      <c r="L112" s="2"/>
    </row>
    <row r="113" spans="1:12" x14ac:dyDescent="0.15">
      <c r="A113" s="4" t="s">
        <v>125</v>
      </c>
      <c r="B113" s="2"/>
      <c r="C113" s="2"/>
      <c r="D113" s="2"/>
      <c r="E113" s="2"/>
      <c r="F113" s="2">
        <v>1120</v>
      </c>
      <c r="G113" s="2">
        <v>1506.4229824812801</v>
      </c>
      <c r="H113" s="2">
        <v>0</v>
      </c>
      <c r="I113" s="2">
        <v>0</v>
      </c>
      <c r="J113" s="2">
        <f t="shared" si="3"/>
        <v>2626.4229824812801</v>
      </c>
      <c r="K113" s="2"/>
      <c r="L113" s="2"/>
    </row>
    <row r="114" spans="1:12" x14ac:dyDescent="0.15">
      <c r="A114" s="4" t="s">
        <v>126</v>
      </c>
      <c r="B114" s="2"/>
      <c r="C114" s="2"/>
      <c r="D114" s="2"/>
      <c r="E114" s="2"/>
      <c r="F114" s="2">
        <v>814.54545454545496</v>
      </c>
      <c r="G114" s="2">
        <v>2442.8480796993699</v>
      </c>
      <c r="H114" s="2">
        <v>0</v>
      </c>
      <c r="I114" s="2">
        <v>0</v>
      </c>
      <c r="J114" s="2">
        <f t="shared" si="3"/>
        <v>3257.3935342448199</v>
      </c>
      <c r="K114" s="2"/>
      <c r="L114" s="2"/>
    </row>
    <row r="115" spans="1:12" x14ac:dyDescent="0.15">
      <c r="A115" s="4" t="s">
        <v>127</v>
      </c>
      <c r="B115" s="2"/>
      <c r="C115" s="2"/>
      <c r="D115" s="2"/>
      <c r="E115" s="2"/>
      <c r="F115" s="2">
        <v>896</v>
      </c>
      <c r="G115" s="2">
        <v>1954.27846375949</v>
      </c>
      <c r="H115" s="2">
        <v>0</v>
      </c>
      <c r="I115" s="2">
        <v>0</v>
      </c>
      <c r="J115" s="2">
        <f t="shared" si="3"/>
        <v>2850.27846375949</v>
      </c>
      <c r="K115" s="2"/>
      <c r="L115" s="2"/>
    </row>
    <row r="116" spans="1:12" x14ac:dyDescent="0.15">
      <c r="A116" s="4" t="s">
        <v>128</v>
      </c>
      <c r="B116" s="2"/>
      <c r="C116" s="2"/>
      <c r="D116" s="2"/>
      <c r="E116" s="2"/>
      <c r="F116" s="2">
        <v>814.54545454545496</v>
      </c>
      <c r="G116" s="2">
        <v>1465.7088478196199</v>
      </c>
      <c r="H116" s="2">
        <v>0</v>
      </c>
      <c r="I116" s="2">
        <v>0</v>
      </c>
      <c r="J116" s="2">
        <f t="shared" si="3"/>
        <v>2280.2543023650801</v>
      </c>
      <c r="K116" s="2"/>
      <c r="L116" s="2"/>
    </row>
    <row r="117" spans="1:12" x14ac:dyDescent="0.15">
      <c r="A117" s="2"/>
      <c r="B117" s="2">
        <f t="shared" ref="B117:I117" si="4">SUM(B5:B116)</f>
        <v>58000</v>
      </c>
      <c r="C117" s="2">
        <f t="shared" si="4"/>
        <v>13000</v>
      </c>
      <c r="D117" s="2">
        <f t="shared" si="4"/>
        <v>112760</v>
      </c>
      <c r="E117" s="2">
        <f t="shared" si="4"/>
        <v>293440</v>
      </c>
      <c r="F117" s="2">
        <f t="shared" si="4"/>
        <v>120815.999997273</v>
      </c>
      <c r="G117" s="2">
        <f t="shared" si="4"/>
        <v>181224</v>
      </c>
      <c r="H117" s="2">
        <f t="shared" si="4"/>
        <v>76800</v>
      </c>
      <c r="I117" s="2">
        <f t="shared" si="4"/>
        <v>115200</v>
      </c>
      <c r="J117" s="2">
        <f t="shared" si="3"/>
        <v>971239.99999727297</v>
      </c>
      <c r="K117" s="2"/>
      <c r="L117" s="2"/>
    </row>
    <row r="118" spans="1:12" ht="18.75" x14ac:dyDescent="0.15">
      <c r="A118" s="22"/>
      <c r="B118" s="23"/>
      <c r="C118" s="23"/>
      <c r="D118" s="23"/>
      <c r="E118" s="23"/>
      <c r="F118" s="23"/>
      <c r="G118" s="23"/>
      <c r="H118" s="23"/>
      <c r="I118" s="24"/>
      <c r="J118" s="22"/>
    </row>
    <row r="119" spans="1:12" ht="18.75" x14ac:dyDescent="0.15">
      <c r="A119" s="22"/>
      <c r="B119" s="23"/>
      <c r="C119" s="23"/>
      <c r="D119" s="23"/>
      <c r="E119" s="23"/>
      <c r="F119" s="23"/>
      <c r="G119" s="23"/>
      <c r="H119" s="23"/>
      <c r="I119" s="24"/>
      <c r="J119" s="22"/>
    </row>
    <row r="120" spans="1:12" ht="18.75" x14ac:dyDescent="0.15">
      <c r="A120" s="22"/>
      <c r="B120" s="23"/>
      <c r="C120" s="23"/>
      <c r="D120" s="23"/>
      <c r="E120" s="23"/>
      <c r="F120" s="23"/>
      <c r="G120" s="23"/>
      <c r="H120" s="23"/>
      <c r="I120" s="24"/>
      <c r="J120" s="22"/>
    </row>
    <row r="121" spans="1:12" ht="18.75" x14ac:dyDescent="0.15">
      <c r="A121" s="22"/>
      <c r="B121" s="23"/>
      <c r="C121" s="23"/>
      <c r="D121" s="23"/>
      <c r="E121" s="23"/>
      <c r="F121" s="23"/>
      <c r="G121" s="23"/>
      <c r="H121" s="23"/>
      <c r="I121" s="24"/>
      <c r="J121" s="22"/>
    </row>
    <row r="122" spans="1:12" ht="18.75" x14ac:dyDescent="0.15">
      <c r="A122" s="22"/>
      <c r="B122" s="23"/>
      <c r="C122" s="23"/>
      <c r="D122" s="23"/>
      <c r="E122" s="23"/>
      <c r="F122" s="23"/>
      <c r="G122" s="23"/>
      <c r="H122" s="23"/>
      <c r="I122" s="24"/>
      <c r="J122" s="22"/>
    </row>
    <row r="123" spans="1:12" ht="18.75" x14ac:dyDescent="0.15">
      <c r="A123" s="22"/>
      <c r="B123" s="23"/>
      <c r="C123" s="23"/>
      <c r="D123" s="23"/>
      <c r="E123" s="23"/>
      <c r="F123" s="23"/>
      <c r="G123" s="23"/>
      <c r="H123" s="23"/>
      <c r="I123" s="24"/>
      <c r="J123" s="22"/>
    </row>
    <row r="124" spans="1:12" ht="18.75" x14ac:dyDescent="0.15">
      <c r="A124" s="22"/>
      <c r="B124" s="23"/>
      <c r="C124" s="23"/>
      <c r="D124" s="23"/>
      <c r="E124" s="23"/>
      <c r="F124" s="23"/>
      <c r="G124" s="23"/>
      <c r="H124" s="23"/>
      <c r="I124" s="24"/>
      <c r="J124" s="22"/>
    </row>
    <row r="125" spans="1:12" ht="18.75" x14ac:dyDescent="0.15">
      <c r="A125" s="22"/>
      <c r="B125" s="23"/>
      <c r="C125" s="23"/>
      <c r="D125" s="23"/>
      <c r="E125" s="23"/>
      <c r="F125" s="23"/>
      <c r="G125" s="23"/>
      <c r="H125" s="23"/>
      <c r="I125" s="24"/>
      <c r="J125" s="22"/>
    </row>
    <row r="126" spans="1:12" ht="18.75" x14ac:dyDescent="0.15">
      <c r="A126" s="22"/>
      <c r="B126" s="23"/>
      <c r="C126" s="23"/>
      <c r="D126" s="23"/>
      <c r="E126" s="23"/>
      <c r="F126" s="23"/>
      <c r="G126" s="23"/>
      <c r="H126" s="23"/>
      <c r="I126" s="24"/>
      <c r="J126" s="22"/>
    </row>
    <row r="127" spans="1:12" ht="18.75" x14ac:dyDescent="0.15">
      <c r="A127" s="22"/>
      <c r="B127" s="23"/>
      <c r="C127" s="23"/>
      <c r="D127" s="23"/>
      <c r="E127" s="23"/>
      <c r="F127" s="23"/>
      <c r="G127" s="23"/>
      <c r="H127" s="23"/>
      <c r="I127" s="24"/>
      <c r="J127" s="22"/>
    </row>
    <row r="128" spans="1:12" ht="18.75" x14ac:dyDescent="0.15">
      <c r="A128" s="22"/>
      <c r="B128" s="22"/>
      <c r="C128" s="22"/>
      <c r="D128" s="22"/>
      <c r="E128" s="22"/>
      <c r="F128" s="22"/>
      <c r="G128" s="22"/>
      <c r="H128" s="22"/>
      <c r="I128" s="24"/>
      <c r="J128" s="22"/>
    </row>
    <row r="129" spans="1:10" s="20" customFormat="1" ht="18.75" x14ac:dyDescent="0.15">
      <c r="A129" s="25"/>
      <c r="B129" s="25"/>
      <c r="C129" s="25"/>
      <c r="D129" s="25"/>
      <c r="E129" s="25"/>
      <c r="F129" s="25"/>
      <c r="G129" s="25"/>
      <c r="H129" s="25"/>
      <c r="I129" s="24"/>
      <c r="J129" s="25"/>
    </row>
    <row r="130" spans="1:10" s="20" customFormat="1" ht="18.75" x14ac:dyDescent="0.15">
      <c r="A130" s="25"/>
      <c r="B130" s="25"/>
      <c r="C130" s="25"/>
      <c r="D130" s="25"/>
      <c r="E130" s="25"/>
      <c r="F130" s="25"/>
      <c r="G130" s="25"/>
      <c r="H130" s="25"/>
      <c r="I130" s="24"/>
      <c r="J130" s="25"/>
    </row>
    <row r="131" spans="1:10" s="20" customFormat="1" ht="20.25" x14ac:dyDescent="0.15">
      <c r="A131" s="26"/>
      <c r="B131" s="26"/>
      <c r="C131" s="26"/>
      <c r="D131" s="26"/>
      <c r="E131" s="26"/>
      <c r="F131" s="26"/>
      <c r="G131" s="26"/>
      <c r="H131" s="26"/>
      <c r="I131" s="30"/>
      <c r="J131" s="25"/>
    </row>
    <row r="132" spans="1:10" s="20" customFormat="1" ht="20.25" x14ac:dyDescent="0.15">
      <c r="A132" s="26"/>
      <c r="B132" s="26"/>
      <c r="C132" s="26"/>
      <c r="D132" s="26"/>
      <c r="E132" s="26"/>
      <c r="F132" s="26"/>
      <c r="G132" s="26"/>
      <c r="H132" s="26"/>
      <c r="I132" s="30"/>
      <c r="J132" s="25"/>
    </row>
    <row r="133" spans="1:10" s="20" customFormat="1" ht="20.25" x14ac:dyDescent="0.15">
      <c r="A133" s="26"/>
      <c r="B133" s="26"/>
      <c r="C133" s="26"/>
      <c r="D133" s="26"/>
      <c r="E133" s="26"/>
      <c r="F133" s="26"/>
      <c r="G133" s="26"/>
      <c r="H133" s="26"/>
      <c r="I133" s="30"/>
      <c r="J133" s="25"/>
    </row>
    <row r="134" spans="1:10" s="20" customFormat="1" ht="20.25" x14ac:dyDescent="0.15">
      <c r="A134" s="26"/>
      <c r="B134" s="26"/>
      <c r="C134" s="26"/>
      <c r="D134" s="26"/>
      <c r="E134" s="26"/>
      <c r="F134" s="26"/>
      <c r="G134" s="26"/>
      <c r="H134" s="26"/>
      <c r="I134" s="30"/>
      <c r="J134" s="25"/>
    </row>
    <row r="135" spans="1:10" s="20" customFormat="1" ht="20.25" x14ac:dyDescent="0.15">
      <c r="A135" s="27"/>
      <c r="B135" s="26"/>
      <c r="C135" s="26"/>
      <c r="D135" s="26"/>
      <c r="E135" s="26"/>
      <c r="F135" s="26"/>
      <c r="G135" s="26"/>
      <c r="H135" s="26"/>
      <c r="I135" s="30"/>
      <c r="J135" s="25"/>
    </row>
    <row r="136" spans="1:10" s="20" customFormat="1" ht="20.25" x14ac:dyDescent="0.15">
      <c r="A136" s="27"/>
      <c r="B136" s="26"/>
      <c r="C136" s="26"/>
      <c r="D136" s="26"/>
      <c r="E136" s="26"/>
      <c r="F136" s="26"/>
      <c r="G136" s="26"/>
      <c r="H136" s="26"/>
      <c r="I136" s="30"/>
      <c r="J136" s="25"/>
    </row>
    <row r="137" spans="1:10" s="20" customFormat="1" ht="20.25" x14ac:dyDescent="0.15">
      <c r="A137" s="28"/>
      <c r="B137" s="26"/>
      <c r="C137" s="26"/>
      <c r="D137" s="26"/>
      <c r="E137" s="26"/>
      <c r="F137" s="26"/>
      <c r="G137" s="26"/>
      <c r="H137" s="26"/>
      <c r="I137" s="30"/>
      <c r="J137" s="25"/>
    </row>
    <row r="138" spans="1:10" s="20" customFormat="1" ht="20.25" x14ac:dyDescent="0.15">
      <c r="A138" s="27"/>
      <c r="B138" s="26"/>
      <c r="C138" s="26"/>
      <c r="D138" s="26"/>
      <c r="E138" s="26"/>
      <c r="F138" s="26"/>
      <c r="G138" s="26"/>
      <c r="H138" s="26"/>
      <c r="I138" s="30"/>
      <c r="J138" s="25"/>
    </row>
    <row r="139" spans="1:10" s="20" customFormat="1" ht="20.25" x14ac:dyDescent="0.15">
      <c r="A139" s="27"/>
      <c r="B139" s="26"/>
      <c r="C139" s="26"/>
      <c r="D139" s="26"/>
      <c r="E139" s="26"/>
      <c r="F139" s="26"/>
      <c r="G139" s="26"/>
      <c r="H139" s="26"/>
      <c r="I139" s="30"/>
      <c r="J139" s="25"/>
    </row>
    <row r="140" spans="1:10" s="20" customFormat="1" ht="20.25" x14ac:dyDescent="0.15">
      <c r="A140" s="27"/>
      <c r="B140" s="26"/>
      <c r="C140" s="26"/>
      <c r="D140" s="26"/>
      <c r="E140" s="26"/>
      <c r="F140" s="26"/>
      <c r="G140" s="26"/>
      <c r="H140" s="26"/>
      <c r="I140" s="30"/>
      <c r="J140" s="25"/>
    </row>
    <row r="141" spans="1:10" s="20" customFormat="1" ht="20.25" x14ac:dyDescent="0.15">
      <c r="A141" s="27"/>
      <c r="B141" s="26"/>
      <c r="C141" s="26"/>
      <c r="D141" s="26"/>
      <c r="E141" s="26"/>
      <c r="F141" s="26"/>
      <c r="G141" s="26"/>
      <c r="H141" s="26"/>
      <c r="I141" s="30"/>
      <c r="J141" s="25"/>
    </row>
    <row r="142" spans="1:10" s="20" customFormat="1" ht="20.25" x14ac:dyDescent="0.15">
      <c r="A142" s="27"/>
      <c r="B142" s="26"/>
      <c r="C142" s="26"/>
      <c r="D142" s="26"/>
      <c r="E142" s="26"/>
      <c r="F142" s="26"/>
      <c r="G142" s="26"/>
      <c r="H142" s="26"/>
      <c r="I142" s="30"/>
      <c r="J142" s="25"/>
    </row>
    <row r="143" spans="1:10" s="20" customFormat="1" ht="20.25" x14ac:dyDescent="0.15">
      <c r="A143" s="27"/>
      <c r="B143" s="26"/>
      <c r="C143" s="26"/>
      <c r="D143" s="26"/>
      <c r="E143" s="26"/>
      <c r="F143" s="26"/>
      <c r="G143" s="26"/>
      <c r="H143" s="26"/>
      <c r="I143" s="30"/>
      <c r="J143" s="25"/>
    </row>
    <row r="144" spans="1:10" ht="20.25" x14ac:dyDescent="0.15">
      <c r="A144" s="29"/>
      <c r="B144" s="29"/>
      <c r="C144" s="29"/>
      <c r="D144" s="29"/>
      <c r="E144" s="29"/>
      <c r="F144" s="29"/>
      <c r="G144" s="29"/>
      <c r="H144" s="29"/>
      <c r="I144" s="31"/>
      <c r="J144" s="22"/>
    </row>
    <row r="151" ht="12.95" customHeight="1" x14ac:dyDescent="0.15"/>
  </sheetData>
  <mergeCells count="6">
    <mergeCell ref="A2:L2"/>
    <mergeCell ref="B3:E3"/>
    <mergeCell ref="F3:G3"/>
    <mergeCell ref="H3:I3"/>
    <mergeCell ref="J3:L3"/>
    <mergeCell ref="A3:A4"/>
  </mergeCells>
  <phoneticPr fontId="17" type="noConversion"/>
  <conditionalFormatting sqref="A3:A4">
    <cfRule type="duplicateValues" dxfId="1" priority="1"/>
  </conditionalFormatting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"/>
  <sheetViews>
    <sheetView topLeftCell="A55" workbookViewId="0">
      <selection activeCell="H47" sqref="H47"/>
    </sheetView>
  </sheetViews>
  <sheetFormatPr defaultColWidth="9" defaultRowHeight="14.25" x14ac:dyDescent="0.15"/>
  <cols>
    <col min="1" max="1" width="11.75" style="4" customWidth="1"/>
    <col min="2" max="2" width="12.625" style="4"/>
    <col min="3" max="3" width="9" style="4"/>
    <col min="4" max="6" width="12.625" style="4"/>
  </cols>
  <sheetData>
    <row r="1" spans="1:6" x14ac:dyDescent="0.15">
      <c r="A1" s="4" t="s">
        <v>147</v>
      </c>
      <c r="B1" s="4" t="s">
        <v>148</v>
      </c>
      <c r="C1" s="4" t="s">
        <v>149</v>
      </c>
      <c r="D1" s="4" t="s">
        <v>150</v>
      </c>
      <c r="E1" s="4" t="s">
        <v>151</v>
      </c>
      <c r="F1" s="4" t="s">
        <v>143</v>
      </c>
    </row>
    <row r="2" spans="1:6" x14ac:dyDescent="0.15">
      <c r="A2" s="4" t="s">
        <v>12</v>
      </c>
      <c r="B2" s="4">
        <v>4932.3686693928903</v>
      </c>
      <c r="C2" s="4">
        <v>1000</v>
      </c>
      <c r="D2" s="4">
        <v>1665.1147357162699</v>
      </c>
      <c r="E2" s="4">
        <v>13525.2279392404</v>
      </c>
      <c r="F2" s="4">
        <v>21122.711344349598</v>
      </c>
    </row>
    <row r="3" spans="1:6" x14ac:dyDescent="0.15">
      <c r="A3" s="4" t="s">
        <v>13</v>
      </c>
      <c r="B3" s="4">
        <v>1992.87826360491</v>
      </c>
      <c r="C3" s="4">
        <v>0</v>
      </c>
      <c r="D3" s="4">
        <v>3534.0930626542399</v>
      </c>
      <c r="E3" s="4">
        <v>9251.6874050317401</v>
      </c>
      <c r="F3" s="4">
        <v>14778.6587312909</v>
      </c>
    </row>
    <row r="4" spans="1:6" x14ac:dyDescent="0.15">
      <c r="A4" s="4" t="s">
        <v>14</v>
      </c>
      <c r="B4" s="4">
        <v>3251.5382195658999</v>
      </c>
      <c r="C4" s="4">
        <v>1000</v>
      </c>
      <c r="D4" s="4">
        <v>3534.0930626542399</v>
      </c>
      <c r="E4" s="4">
        <v>12274.718443244699</v>
      </c>
      <c r="F4" s="4">
        <v>20060.349725464799</v>
      </c>
    </row>
    <row r="5" spans="1:6" x14ac:dyDescent="0.15">
      <c r="A5" s="4" t="s">
        <v>15</v>
      </c>
      <c r="B5" s="4">
        <v>5616.8606480025201</v>
      </c>
      <c r="C5" s="4">
        <v>0</v>
      </c>
      <c r="D5" s="4">
        <v>2259.50912807031</v>
      </c>
      <c r="E5" s="4">
        <v>13472.975197445399</v>
      </c>
      <c r="F5" s="4">
        <v>21349.3449735182</v>
      </c>
    </row>
    <row r="6" spans="1:6" x14ac:dyDescent="0.15">
      <c r="A6" s="4" t="s">
        <v>16</v>
      </c>
      <c r="B6" s="4">
        <v>5085.5053778685497</v>
      </c>
      <c r="C6" s="4">
        <v>1000</v>
      </c>
      <c r="D6" s="4">
        <v>2828.8789940218498</v>
      </c>
      <c r="E6" s="4">
        <v>13305.7082974106</v>
      </c>
      <c r="F6" s="4">
        <v>22220.092669301001</v>
      </c>
    </row>
    <row r="7" spans="1:6" x14ac:dyDescent="0.15">
      <c r="A7" s="4" t="s">
        <v>17</v>
      </c>
      <c r="B7" s="4">
        <v>1872.2868826675101</v>
      </c>
      <c r="C7" s="4">
        <v>0</v>
      </c>
      <c r="D7" s="4">
        <v>1917.68707482993</v>
      </c>
      <c r="E7" s="4">
        <v>7209.2560314160901</v>
      </c>
      <c r="F7" s="4">
        <v>10999.229988913499</v>
      </c>
    </row>
    <row r="8" spans="1:6" x14ac:dyDescent="0.15">
      <c r="A8" s="4" t="s">
        <v>18</v>
      </c>
      <c r="B8" s="4">
        <v>1670.9657124882001</v>
      </c>
      <c r="C8" s="4">
        <v>0</v>
      </c>
      <c r="D8" s="4">
        <v>3052.12184811416</v>
      </c>
      <c r="E8" s="4">
        <v>7128.9267250291396</v>
      </c>
      <c r="F8" s="4">
        <v>11852.0142856315</v>
      </c>
    </row>
    <row r="9" spans="1:6" x14ac:dyDescent="0.15">
      <c r="A9" s="4" t="s">
        <v>19</v>
      </c>
      <c r="B9" s="4">
        <v>3032.8660650070101</v>
      </c>
      <c r="C9" s="4">
        <v>0</v>
      </c>
      <c r="D9" s="4">
        <v>3179.9676531028199</v>
      </c>
      <c r="E9" s="4">
        <v>9663.0458032171591</v>
      </c>
      <c r="F9" s="4">
        <v>15875.879521327</v>
      </c>
    </row>
    <row r="10" spans="1:6" x14ac:dyDescent="0.15">
      <c r="A10" s="4" t="s">
        <v>20</v>
      </c>
      <c r="B10" s="4">
        <v>3336.6512731978901</v>
      </c>
      <c r="C10" s="4">
        <v>0</v>
      </c>
      <c r="D10" s="4">
        <v>1391.64475849678</v>
      </c>
      <c r="E10" s="4">
        <v>12865.393635460799</v>
      </c>
      <c r="F10" s="4">
        <v>17593.689667155501</v>
      </c>
    </row>
    <row r="11" spans="1:6" x14ac:dyDescent="0.15">
      <c r="A11" s="4" t="s">
        <v>21</v>
      </c>
      <c r="B11" s="4">
        <v>1892.41899968544</v>
      </c>
      <c r="C11" s="4">
        <v>0</v>
      </c>
      <c r="D11" s="4">
        <v>1644.4698706044001</v>
      </c>
      <c r="E11" s="4">
        <v>10063.351384830299</v>
      </c>
      <c r="F11" s="4">
        <v>13600.240255120199</v>
      </c>
    </row>
    <row r="12" spans="1:6" x14ac:dyDescent="0.15">
      <c r="A12" s="4" t="s">
        <v>22</v>
      </c>
      <c r="B12" s="4">
        <v>392.57628184963801</v>
      </c>
      <c r="C12" s="4">
        <v>0</v>
      </c>
      <c r="D12" s="4">
        <v>2950.9918032711098</v>
      </c>
      <c r="E12" s="4">
        <v>5263.5542484114403</v>
      </c>
      <c r="F12" s="4">
        <v>8607.1223335321902</v>
      </c>
    </row>
    <row r="13" spans="1:6" x14ac:dyDescent="0.15">
      <c r="A13" s="4" t="s">
        <v>23</v>
      </c>
      <c r="B13" s="4">
        <v>1384.9223262401299</v>
      </c>
      <c r="C13" s="4">
        <v>0</v>
      </c>
      <c r="D13" s="4">
        <v>3304.94696022178</v>
      </c>
      <c r="E13" s="4">
        <v>4763.1648054327698</v>
      </c>
      <c r="F13" s="4">
        <v>9453.0340918946804</v>
      </c>
    </row>
    <row r="14" spans="1:6" x14ac:dyDescent="0.15">
      <c r="A14" s="4" t="s">
        <v>24</v>
      </c>
      <c r="B14" s="4">
        <v>1721.29600503303</v>
      </c>
      <c r="C14" s="4">
        <v>1000</v>
      </c>
      <c r="D14" s="4">
        <v>4006.9210176256902</v>
      </c>
      <c r="E14" s="4">
        <v>3174.97972484923</v>
      </c>
      <c r="F14" s="4">
        <v>9903.1967475079491</v>
      </c>
    </row>
    <row r="15" spans="1:6" x14ac:dyDescent="0.15">
      <c r="A15" s="4" t="s">
        <v>25</v>
      </c>
      <c r="B15" s="4">
        <v>707.80665960742999</v>
      </c>
      <c r="C15" s="4">
        <v>0</v>
      </c>
      <c r="D15" s="4">
        <v>1278.4580498866201</v>
      </c>
      <c r="E15" s="4">
        <v>2231.39488904364</v>
      </c>
      <c r="F15" s="4">
        <v>4217.6595985376998</v>
      </c>
    </row>
    <row r="16" spans="1:6" x14ac:dyDescent="0.15">
      <c r="A16" s="4" t="s">
        <v>26</v>
      </c>
      <c r="B16" s="4">
        <v>353.903329803715</v>
      </c>
      <c r="C16" s="4">
        <v>0</v>
      </c>
      <c r="D16" s="4">
        <v>1246.6903044045901</v>
      </c>
      <c r="E16" s="4">
        <v>1117.6784390309699</v>
      </c>
      <c r="F16" s="4">
        <v>2718.27207323928</v>
      </c>
    </row>
    <row r="17" spans="1:6" x14ac:dyDescent="0.15">
      <c r="A17" s="4" t="s">
        <v>27</v>
      </c>
      <c r="B17" s="4">
        <v>353.903329803715</v>
      </c>
      <c r="C17" s="4">
        <v>0</v>
      </c>
      <c r="D17" s="4">
        <v>0</v>
      </c>
      <c r="E17" s="4">
        <v>235.266425061782</v>
      </c>
      <c r="F17" s="4">
        <v>589.169754865497</v>
      </c>
    </row>
    <row r="18" spans="1:6" x14ac:dyDescent="0.15">
      <c r="A18" s="4" t="s">
        <v>28</v>
      </c>
      <c r="B18" s="4">
        <v>4974.17840375587</v>
      </c>
      <c r="C18" s="4">
        <v>2000</v>
      </c>
      <c r="D18" s="4">
        <v>3153.2518929572102</v>
      </c>
      <c r="E18" s="4">
        <v>22897.5407842969</v>
      </c>
      <c r="F18" s="4">
        <v>33024.97108101</v>
      </c>
    </row>
    <row r="19" spans="1:6" x14ac:dyDescent="0.15">
      <c r="A19" s="4" t="s">
        <v>29</v>
      </c>
      <c r="B19" s="4">
        <v>4160.406885759</v>
      </c>
      <c r="C19" s="4">
        <v>2000</v>
      </c>
      <c r="D19" s="4">
        <v>1969.3066210132199</v>
      </c>
      <c r="E19" s="4">
        <v>12933.667875532001</v>
      </c>
      <c r="F19" s="4">
        <v>21063.381382304298</v>
      </c>
    </row>
    <row r="20" spans="1:6" x14ac:dyDescent="0.15">
      <c r="A20" s="4" t="s">
        <v>30</v>
      </c>
      <c r="B20" s="4">
        <v>4292.6447574334898</v>
      </c>
      <c r="C20" s="4">
        <v>0</v>
      </c>
      <c r="D20" s="4">
        <v>3254.3819378002599</v>
      </c>
      <c r="E20" s="4">
        <v>15203.850239502501</v>
      </c>
      <c r="F20" s="4">
        <v>22750.876934736199</v>
      </c>
    </row>
    <row r="21" spans="1:6" x14ac:dyDescent="0.15">
      <c r="A21" s="4" t="s">
        <v>32</v>
      </c>
      <c r="B21" s="4">
        <v>1953.05164319249</v>
      </c>
      <c r="C21" s="4">
        <v>0</v>
      </c>
      <c r="D21" s="4">
        <v>1917.68707482993</v>
      </c>
      <c r="E21" s="4">
        <v>4996.2643135539702</v>
      </c>
      <c r="F21" s="4">
        <v>8867.0030315763906</v>
      </c>
    </row>
    <row r="22" spans="1:6" x14ac:dyDescent="0.15">
      <c r="A22" s="4" t="s">
        <v>33</v>
      </c>
      <c r="B22" s="4">
        <v>1281.6901408450699</v>
      </c>
      <c r="C22" s="4">
        <v>0</v>
      </c>
      <c r="D22" s="4">
        <v>2543.4348734284699</v>
      </c>
      <c r="E22" s="4">
        <v>6728.3037234675603</v>
      </c>
      <c r="F22" s="4">
        <v>10553.4287377411</v>
      </c>
    </row>
    <row r="23" spans="1:6" x14ac:dyDescent="0.15">
      <c r="A23" s="4" t="s">
        <v>34</v>
      </c>
      <c r="B23" s="4">
        <v>1383.4115805946799</v>
      </c>
      <c r="C23" s="4">
        <v>0</v>
      </c>
      <c r="D23" s="4">
        <v>885.48377647929203</v>
      </c>
      <c r="E23" s="4">
        <v>5082.8466817938497</v>
      </c>
      <c r="F23" s="4">
        <v>7351.7420388678202</v>
      </c>
    </row>
    <row r="24" spans="1:6" x14ac:dyDescent="0.15">
      <c r="A24" s="4" t="s">
        <v>35</v>
      </c>
      <c r="B24" s="4">
        <v>305.16431924882602</v>
      </c>
      <c r="C24" s="4">
        <v>0</v>
      </c>
      <c r="D24" s="4">
        <v>2133.1816983168701</v>
      </c>
      <c r="E24" s="4">
        <v>3269.5524235566299</v>
      </c>
      <c r="F24" s="4">
        <v>5707.89844112232</v>
      </c>
    </row>
    <row r="25" spans="1:6" x14ac:dyDescent="0.15">
      <c r="A25" s="4" t="s">
        <v>36</v>
      </c>
      <c r="B25" s="4">
        <v>707.98122065727705</v>
      </c>
      <c r="C25" s="4">
        <v>0</v>
      </c>
      <c r="D25" s="4">
        <v>1222.6707895279301</v>
      </c>
      <c r="E25" s="4">
        <v>2488.9459066393702</v>
      </c>
      <c r="F25" s="4">
        <v>4419.5979168245804</v>
      </c>
    </row>
    <row r="26" spans="1:6" x14ac:dyDescent="0.15">
      <c r="A26" s="4" t="s">
        <v>37</v>
      </c>
      <c r="B26" s="4">
        <v>1342.72300469484</v>
      </c>
      <c r="C26" s="4">
        <v>0</v>
      </c>
      <c r="D26" s="4">
        <v>4118.7978235729697</v>
      </c>
      <c r="E26" s="4">
        <v>2646.42721241456</v>
      </c>
      <c r="F26" s="4">
        <v>8107.9480406823704</v>
      </c>
    </row>
    <row r="27" spans="1:6" x14ac:dyDescent="0.15">
      <c r="A27" s="4" t="s">
        <v>38</v>
      </c>
      <c r="B27" s="4">
        <v>0</v>
      </c>
      <c r="C27" s="4">
        <v>1000</v>
      </c>
      <c r="D27" s="4">
        <v>2445.3415790558602</v>
      </c>
      <c r="E27" s="4">
        <v>5266.7618626414096</v>
      </c>
      <c r="F27" s="4">
        <v>8712.1034416972707</v>
      </c>
    </row>
    <row r="28" spans="1:6" x14ac:dyDescent="0.15">
      <c r="A28" s="4" t="s">
        <v>39</v>
      </c>
      <c r="B28" s="4">
        <v>0</v>
      </c>
      <c r="C28" s="4">
        <v>1000</v>
      </c>
      <c r="D28" s="4">
        <v>3534.0930626542399</v>
      </c>
      <c r="E28" s="4">
        <v>9051.30280560764</v>
      </c>
      <c r="F28" s="4">
        <v>13585.3958682619</v>
      </c>
    </row>
    <row r="29" spans="1:6" x14ac:dyDescent="0.15">
      <c r="A29" s="4" t="s">
        <v>40</v>
      </c>
      <c r="B29" s="4">
        <v>0</v>
      </c>
      <c r="C29" s="4">
        <v>1000</v>
      </c>
      <c r="D29" s="4">
        <v>3052.12184811416</v>
      </c>
      <c r="E29" s="4">
        <v>10958.3625815826</v>
      </c>
      <c r="F29" s="4">
        <v>15010.4844296968</v>
      </c>
    </row>
    <row r="30" spans="1:6" x14ac:dyDescent="0.15">
      <c r="A30" s="4" t="s">
        <v>41</v>
      </c>
      <c r="B30" s="4">
        <v>0</v>
      </c>
      <c r="C30" s="4">
        <v>1000</v>
      </c>
      <c r="D30" s="4">
        <v>2566.1062656706499</v>
      </c>
      <c r="E30" s="4">
        <v>69.511068639654496</v>
      </c>
      <c r="F30" s="4">
        <v>3635.6173343103001</v>
      </c>
    </row>
    <row r="31" spans="1:6" x14ac:dyDescent="0.15">
      <c r="A31" s="4" t="s">
        <v>42</v>
      </c>
      <c r="B31" s="4">
        <v>0</v>
      </c>
      <c r="C31" s="4">
        <v>1000</v>
      </c>
      <c r="D31" s="4">
        <v>1930.5811034292799</v>
      </c>
      <c r="E31" s="4">
        <v>8101.9692563148801</v>
      </c>
      <c r="F31" s="4">
        <v>11032.5503597442</v>
      </c>
    </row>
    <row r="32" spans="1:6" x14ac:dyDescent="0.15">
      <c r="A32" s="4" t="s">
        <v>43</v>
      </c>
      <c r="B32" s="4">
        <v>0</v>
      </c>
      <c r="C32" s="4">
        <v>0</v>
      </c>
      <c r="D32" s="4">
        <v>2349.8298700374298</v>
      </c>
      <c r="E32" s="4">
        <v>2721.7289475583402</v>
      </c>
      <c r="F32" s="4">
        <v>5071.5588175957701</v>
      </c>
    </row>
    <row r="33" spans="1:6" x14ac:dyDescent="0.15">
      <c r="A33" s="4" t="s">
        <v>44</v>
      </c>
      <c r="B33" s="4">
        <v>0</v>
      </c>
      <c r="C33" s="4">
        <v>0</v>
      </c>
      <c r="D33" s="4">
        <v>3153.2518929572102</v>
      </c>
      <c r="E33" s="4">
        <v>3930.1200231494799</v>
      </c>
      <c r="F33" s="4">
        <v>7083.3719161066902</v>
      </c>
    </row>
    <row r="34" spans="1:6" x14ac:dyDescent="0.15">
      <c r="A34" s="4" t="s">
        <v>45</v>
      </c>
      <c r="B34" s="4">
        <v>0</v>
      </c>
      <c r="C34" s="4">
        <v>0</v>
      </c>
      <c r="D34" s="4">
        <v>2386.1770630252399</v>
      </c>
      <c r="E34" s="4">
        <v>5116.5256485094596</v>
      </c>
      <c r="F34" s="4">
        <v>7502.70271153469</v>
      </c>
    </row>
    <row r="35" spans="1:6" x14ac:dyDescent="0.15">
      <c r="A35" s="4" t="s">
        <v>46</v>
      </c>
      <c r="B35" s="4">
        <v>0</v>
      </c>
      <c r="C35" s="4">
        <v>0</v>
      </c>
      <c r="D35" s="4">
        <v>259.337274086153</v>
      </c>
      <c r="E35" s="4">
        <v>370.94719495051902</v>
      </c>
      <c r="F35" s="4">
        <v>630.284469036671</v>
      </c>
    </row>
    <row r="36" spans="1:6" x14ac:dyDescent="0.15">
      <c r="A36" s="4" t="s">
        <v>47</v>
      </c>
      <c r="B36" s="4">
        <v>0</v>
      </c>
      <c r="C36" s="4">
        <v>0</v>
      </c>
      <c r="D36" s="4">
        <v>3002.5644431256201</v>
      </c>
      <c r="E36" s="4">
        <v>3240.4131814540201</v>
      </c>
      <c r="F36" s="4">
        <v>6242.9776245796502</v>
      </c>
    </row>
    <row r="37" spans="1:6" x14ac:dyDescent="0.15">
      <c r="A37" s="4" t="s">
        <v>48</v>
      </c>
      <c r="B37" s="4">
        <v>0</v>
      </c>
      <c r="C37" s="4">
        <v>0</v>
      </c>
      <c r="D37" s="4">
        <v>3129.57288328204</v>
      </c>
      <c r="E37" s="4">
        <v>4176.8669620971796</v>
      </c>
      <c r="F37" s="4">
        <v>7306.4398453792201</v>
      </c>
    </row>
    <row r="38" spans="1:6" x14ac:dyDescent="0.15">
      <c r="A38" s="4" t="s">
        <v>49</v>
      </c>
      <c r="B38" s="4">
        <v>0</v>
      </c>
      <c r="C38" s="4">
        <v>0</v>
      </c>
      <c r="D38" s="4">
        <v>202.26008968609901</v>
      </c>
      <c r="E38" s="4">
        <v>183.75393729396799</v>
      </c>
      <c r="F38" s="4">
        <v>386.014026980067</v>
      </c>
    </row>
    <row r="39" spans="1:6" x14ac:dyDescent="0.15">
      <c r="A39" s="4" t="s">
        <v>50</v>
      </c>
      <c r="B39" s="4">
        <v>0</v>
      </c>
      <c r="C39" s="4">
        <v>0</v>
      </c>
      <c r="D39" s="4">
        <v>2570.98799840632</v>
      </c>
      <c r="E39" s="4">
        <v>2082.2198565458102</v>
      </c>
      <c r="F39" s="4">
        <v>4653.2078549521302</v>
      </c>
    </row>
    <row r="40" spans="1:6" x14ac:dyDescent="0.15">
      <c r="A40" s="4" t="s">
        <v>51</v>
      </c>
      <c r="B40" s="4">
        <v>0</v>
      </c>
      <c r="C40" s="4">
        <v>0</v>
      </c>
      <c r="D40" s="4">
        <v>1049.94778879981</v>
      </c>
      <c r="E40" s="4">
        <v>313.60768076741698</v>
      </c>
      <c r="F40" s="4">
        <v>1363.5554695672199</v>
      </c>
    </row>
    <row r="41" spans="1:6" x14ac:dyDescent="0.15">
      <c r="A41" s="4" t="s">
        <v>53</v>
      </c>
      <c r="B41" s="4">
        <v>0</v>
      </c>
      <c r="C41" s="4">
        <v>0</v>
      </c>
      <c r="D41" s="4">
        <v>809.04035874439501</v>
      </c>
      <c r="E41" s="4">
        <v>1951.4877871822</v>
      </c>
      <c r="F41" s="4">
        <v>2760.5281459265898</v>
      </c>
    </row>
    <row r="42" spans="1:6" x14ac:dyDescent="0.15">
      <c r="A42" s="4" t="s">
        <v>54</v>
      </c>
      <c r="B42" s="4">
        <v>0</v>
      </c>
      <c r="C42" s="4">
        <v>0</v>
      </c>
      <c r="D42" s="4">
        <v>2647.6016687419601</v>
      </c>
      <c r="E42" s="4">
        <v>7375.5492209034601</v>
      </c>
      <c r="F42" s="4">
        <v>10023.1508896454</v>
      </c>
    </row>
    <row r="43" spans="1:6" x14ac:dyDescent="0.15">
      <c r="A43" s="4" t="s">
        <v>55</v>
      </c>
      <c r="B43" s="4">
        <v>0</v>
      </c>
      <c r="C43" s="4">
        <v>0</v>
      </c>
      <c r="D43" s="4">
        <v>252.99536470836901</v>
      </c>
      <c r="E43" s="4">
        <v>1029.1591475370501</v>
      </c>
      <c r="F43" s="4">
        <v>1282.1545122454199</v>
      </c>
    </row>
    <row r="44" spans="1:6" x14ac:dyDescent="0.15">
      <c r="A44" s="4" t="s">
        <v>57</v>
      </c>
      <c r="B44" s="4">
        <v>0</v>
      </c>
      <c r="C44" s="4">
        <v>0</v>
      </c>
      <c r="D44" s="4">
        <v>1752.3405286198399</v>
      </c>
      <c r="E44" s="4">
        <v>2494.33078008964</v>
      </c>
      <c r="F44" s="4">
        <v>4246.6713087094804</v>
      </c>
    </row>
    <row r="45" spans="1:6" x14ac:dyDescent="0.15">
      <c r="A45" s="4" t="s">
        <v>58</v>
      </c>
      <c r="B45" s="4">
        <v>0</v>
      </c>
      <c r="C45" s="4">
        <v>0</v>
      </c>
      <c r="D45" s="4">
        <v>1340.7392308737601</v>
      </c>
      <c r="E45" s="4">
        <v>2987.9591385537001</v>
      </c>
      <c r="F45" s="4">
        <v>4328.6983694274604</v>
      </c>
    </row>
    <row r="46" spans="1:6" x14ac:dyDescent="0.15">
      <c r="A46" s="4" t="s">
        <v>59</v>
      </c>
      <c r="B46" s="4">
        <v>0</v>
      </c>
      <c r="C46" s="4">
        <v>0</v>
      </c>
      <c r="D46" s="4">
        <v>50.565022421524702</v>
      </c>
      <c r="E46" s="4">
        <v>388.30159091081799</v>
      </c>
      <c r="F46" s="4">
        <v>438.86661333234201</v>
      </c>
    </row>
    <row r="47" spans="1:6" x14ac:dyDescent="0.15">
      <c r="A47" s="4" t="s">
        <v>60</v>
      </c>
      <c r="B47" s="4">
        <v>0</v>
      </c>
      <c r="C47" s="4">
        <v>0</v>
      </c>
      <c r="D47" s="4">
        <v>1113.3668825776399</v>
      </c>
      <c r="E47" s="4">
        <v>0</v>
      </c>
      <c r="F47" s="4">
        <v>1113.3668825776399</v>
      </c>
    </row>
    <row r="48" spans="1:6" x14ac:dyDescent="0.15">
      <c r="A48" s="4" t="s">
        <v>145</v>
      </c>
      <c r="B48" s="4">
        <v>0</v>
      </c>
      <c r="C48" s="4">
        <v>0</v>
      </c>
      <c r="D48" s="4">
        <v>278.107623318386</v>
      </c>
      <c r="E48" s="4">
        <v>0</v>
      </c>
      <c r="F48" s="4">
        <v>278.107623318386</v>
      </c>
    </row>
    <row r="49" spans="1:6" x14ac:dyDescent="0.15">
      <c r="A49" s="4" t="s">
        <v>61</v>
      </c>
      <c r="B49" s="4">
        <v>0</v>
      </c>
      <c r="C49" s="4">
        <v>0</v>
      </c>
      <c r="D49" s="4">
        <v>75.847533632286996</v>
      </c>
      <c r="E49" s="4">
        <v>43.635168673534501</v>
      </c>
      <c r="F49" s="4">
        <v>119.48270230582099</v>
      </c>
    </row>
    <row r="50" spans="1:6" x14ac:dyDescent="0.15">
      <c r="A50" s="4" t="s">
        <v>62</v>
      </c>
      <c r="B50" s="4">
        <v>0</v>
      </c>
      <c r="C50" s="4">
        <v>0</v>
      </c>
      <c r="D50" s="4">
        <v>556.21524663677098</v>
      </c>
      <c r="E50" s="4">
        <v>0</v>
      </c>
      <c r="F50" s="4">
        <v>556.21524663677098</v>
      </c>
    </row>
    <row r="51" spans="1:6" x14ac:dyDescent="0.15">
      <c r="A51" s="4" t="s">
        <v>63</v>
      </c>
      <c r="B51" s="4">
        <v>0</v>
      </c>
      <c r="C51" s="4">
        <v>0</v>
      </c>
      <c r="D51" s="4">
        <v>531.52861952861997</v>
      </c>
      <c r="E51" s="4">
        <v>571.83762025659303</v>
      </c>
      <c r="F51" s="4">
        <v>1103.3662397852099</v>
      </c>
    </row>
    <row r="52" spans="1:6" x14ac:dyDescent="0.15">
      <c r="A52" s="4" t="s">
        <v>65</v>
      </c>
      <c r="B52" s="4">
        <v>0</v>
      </c>
      <c r="C52" s="4">
        <v>0</v>
      </c>
      <c r="D52" s="4">
        <v>911.19191919191906</v>
      </c>
      <c r="E52" s="4">
        <v>1186.90200082973</v>
      </c>
      <c r="F52" s="4">
        <v>2098.0939200216499</v>
      </c>
    </row>
    <row r="53" spans="1:6" x14ac:dyDescent="0.15">
      <c r="A53" s="4" t="s">
        <v>66</v>
      </c>
      <c r="B53" s="4">
        <v>0</v>
      </c>
      <c r="C53" s="4">
        <v>0</v>
      </c>
      <c r="D53" s="4">
        <v>1761.94763966193</v>
      </c>
      <c r="E53" s="4">
        <v>2518.6153206478202</v>
      </c>
      <c r="F53" s="4">
        <v>4280.5629603097505</v>
      </c>
    </row>
    <row r="54" spans="1:6" x14ac:dyDescent="0.15">
      <c r="A54" s="4" t="s">
        <v>67</v>
      </c>
      <c r="B54" s="4">
        <v>0</v>
      </c>
      <c r="C54" s="4">
        <v>0</v>
      </c>
      <c r="D54" s="4">
        <v>3148.4935064935098</v>
      </c>
      <c r="E54" s="4">
        <v>6418.1244936615503</v>
      </c>
      <c r="F54" s="4">
        <v>9566.6180001550492</v>
      </c>
    </row>
    <row r="55" spans="1:6" x14ac:dyDescent="0.15">
      <c r="A55" s="4" t="s">
        <v>68</v>
      </c>
      <c r="B55" s="4">
        <v>0</v>
      </c>
      <c r="C55" s="4">
        <v>0</v>
      </c>
      <c r="D55" s="4">
        <v>3148.4935064935098</v>
      </c>
      <c r="E55" s="4">
        <v>4493.68566388207</v>
      </c>
      <c r="F55" s="4">
        <v>7642.1791703755798</v>
      </c>
    </row>
    <row r="56" spans="1:6" x14ac:dyDescent="0.15">
      <c r="A56" s="4" t="s">
        <v>69</v>
      </c>
      <c r="B56" s="4">
        <v>0</v>
      </c>
      <c r="C56" s="4">
        <v>0</v>
      </c>
      <c r="D56" s="4">
        <v>815.11385968528805</v>
      </c>
      <c r="E56" s="4">
        <v>563.84679851891894</v>
      </c>
      <c r="F56" s="4">
        <v>1378.9606582042099</v>
      </c>
    </row>
    <row r="57" spans="1:6" x14ac:dyDescent="0.15">
      <c r="A57" s="4" t="s">
        <v>70</v>
      </c>
      <c r="B57" s="4">
        <v>0</v>
      </c>
      <c r="C57" s="4">
        <v>0</v>
      </c>
      <c r="D57" s="4">
        <v>1917.68707482993</v>
      </c>
      <c r="E57" s="4">
        <v>3316.43245806816</v>
      </c>
      <c r="F57" s="4">
        <v>5234.1195328980903</v>
      </c>
    </row>
    <row r="58" spans="1:6" x14ac:dyDescent="0.15">
      <c r="A58" s="4" t="s">
        <v>71</v>
      </c>
      <c r="B58" s="4">
        <v>0</v>
      </c>
      <c r="C58" s="4">
        <v>0</v>
      </c>
      <c r="D58" s="4">
        <v>511.38321995464901</v>
      </c>
      <c r="E58" s="4">
        <v>426.260013907521</v>
      </c>
      <c r="F58" s="4">
        <v>937.64323386216995</v>
      </c>
    </row>
    <row r="59" spans="1:6" x14ac:dyDescent="0.15">
      <c r="A59" s="4" t="s">
        <v>72</v>
      </c>
      <c r="B59" s="4">
        <v>0</v>
      </c>
      <c r="C59" s="4">
        <v>0</v>
      </c>
      <c r="D59" s="4">
        <v>511.38321995464901</v>
      </c>
      <c r="E59" s="4">
        <v>183.988715910785</v>
      </c>
      <c r="F59" s="4">
        <v>695.37193586543299</v>
      </c>
    </row>
    <row r="60" spans="1:6" x14ac:dyDescent="0.15">
      <c r="A60" s="4" t="s">
        <v>74</v>
      </c>
      <c r="B60" s="4">
        <v>0</v>
      </c>
      <c r="C60" s="4">
        <v>0</v>
      </c>
      <c r="D60" s="4">
        <v>0</v>
      </c>
      <c r="E60" s="4">
        <v>112.06451844051</v>
      </c>
      <c r="F60" s="4">
        <v>112.06451844051</v>
      </c>
    </row>
  </sheetData>
  <phoneticPr fontId="17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topLeftCell="A28" workbookViewId="0">
      <selection activeCell="G3" sqref="G3:H48"/>
    </sheetView>
  </sheetViews>
  <sheetFormatPr defaultColWidth="9" defaultRowHeight="14.25" x14ac:dyDescent="0.15"/>
  <sheetData>
    <row r="1" spans="1:12" ht="20.25" x14ac:dyDescent="0.15">
      <c r="A1" s="45" t="s">
        <v>152</v>
      </c>
      <c r="B1" s="44" t="s">
        <v>2</v>
      </c>
      <c r="C1" s="44"/>
      <c r="D1" s="44"/>
      <c r="E1" s="44"/>
      <c r="F1" s="44"/>
      <c r="G1" s="44" t="s">
        <v>3</v>
      </c>
      <c r="H1" s="44"/>
      <c r="I1" s="44" t="s">
        <v>4</v>
      </c>
      <c r="J1" s="44"/>
      <c r="K1" s="46" t="s">
        <v>143</v>
      </c>
      <c r="L1" s="47" t="s">
        <v>11</v>
      </c>
    </row>
    <row r="2" spans="1:12" ht="40.5" x14ac:dyDescent="0.15">
      <c r="A2" s="45"/>
      <c r="B2" s="16" t="s">
        <v>153</v>
      </c>
      <c r="C2" s="16" t="s">
        <v>154</v>
      </c>
      <c r="D2" s="16" t="s">
        <v>155</v>
      </c>
      <c r="E2" s="16" t="s">
        <v>156</v>
      </c>
      <c r="F2" s="16" t="s">
        <v>157</v>
      </c>
      <c r="G2" s="16" t="s">
        <v>156</v>
      </c>
      <c r="H2" s="16" t="s">
        <v>157</v>
      </c>
      <c r="I2" s="16" t="s">
        <v>156</v>
      </c>
      <c r="J2" s="16" t="s">
        <v>157</v>
      </c>
      <c r="K2" s="46"/>
      <c r="L2" s="47"/>
    </row>
    <row r="3" spans="1:12" x14ac:dyDescent="0.15">
      <c r="A3" s="5" t="s">
        <v>44</v>
      </c>
      <c r="B3" s="2"/>
      <c r="C3" s="2"/>
      <c r="D3" s="2"/>
      <c r="E3" s="2"/>
      <c r="F3" s="2"/>
      <c r="G3" s="2">
        <f>[1]学科教学质量奖!C22+[1]学科教学质量奖!C27</f>
        <v>2909.0909090908999</v>
      </c>
      <c r="H3" s="2">
        <v>3595.8145296232301</v>
      </c>
      <c r="I3" s="2">
        <f>[2]学科进步奖!$C$23+[2]学科进步奖!$C$26</f>
        <v>10000</v>
      </c>
      <c r="J3" s="2">
        <v>2204.4989015282899</v>
      </c>
      <c r="K3" s="18">
        <f t="shared" ref="K3:K49" si="0">SUM(G3:J3)</f>
        <v>18709.404340242399</v>
      </c>
      <c r="L3" s="2"/>
    </row>
    <row r="4" spans="1:12" x14ac:dyDescent="0.15">
      <c r="A4" s="5" t="s">
        <v>38</v>
      </c>
      <c r="B4" s="2"/>
      <c r="C4" s="2"/>
      <c r="D4" s="2"/>
      <c r="E4" s="2"/>
      <c r="F4" s="2"/>
      <c r="G4" s="2">
        <f>[1]学科教学质量奖!C23+[1]学科教学质量奖!C25</f>
        <v>2909.0909090908999</v>
      </c>
      <c r="H4" s="2">
        <v>2054.7511597847001</v>
      </c>
      <c r="I4" s="2">
        <f>[2]学科进步奖!$C$23+[2]学科进步奖!$C$26</f>
        <v>10000</v>
      </c>
      <c r="J4" s="2">
        <v>2204.4989015282899</v>
      </c>
      <c r="K4" s="18">
        <f t="shared" si="0"/>
        <v>17168.3409704039</v>
      </c>
      <c r="L4" s="2"/>
    </row>
    <row r="5" spans="1:12" x14ac:dyDescent="0.15">
      <c r="A5" s="5" t="s">
        <v>45</v>
      </c>
      <c r="B5" s="2"/>
      <c r="C5" s="2"/>
      <c r="D5" s="2"/>
      <c r="E5" s="2"/>
      <c r="F5" s="2"/>
      <c r="G5" s="2">
        <f>[1]学科教学质量奖!C28+[1]学科教学质量奖!C31</f>
        <v>2909.0909090908999</v>
      </c>
      <c r="H5" s="6">
        <v>0</v>
      </c>
      <c r="I5" s="2">
        <f>[2]学科进步奖!$C$23+[2]学科进步奖!$C$26</f>
        <v>10000</v>
      </c>
      <c r="J5" s="2">
        <v>314.92841450404097</v>
      </c>
      <c r="K5" s="18">
        <f t="shared" si="0"/>
        <v>13224.019323594899</v>
      </c>
      <c r="L5" s="2"/>
    </row>
    <row r="6" spans="1:12" x14ac:dyDescent="0.15">
      <c r="A6" s="5" t="s">
        <v>43</v>
      </c>
      <c r="B6" s="2"/>
      <c r="C6" s="2"/>
      <c r="D6" s="2"/>
      <c r="E6" s="2"/>
      <c r="F6" s="2"/>
      <c r="G6" s="4">
        <v>1454.54545454545</v>
      </c>
      <c r="H6" s="6">
        <v>2225.9804231000899</v>
      </c>
      <c r="I6" s="19">
        <v>1745.45454545455</v>
      </c>
      <c r="J6" s="2">
        <v>1889.57048702425</v>
      </c>
      <c r="K6" s="18">
        <f t="shared" si="0"/>
        <v>7315.5509101243397</v>
      </c>
      <c r="L6" s="2"/>
    </row>
    <row r="7" spans="1:12" x14ac:dyDescent="0.15">
      <c r="A7" s="5" t="s">
        <v>28</v>
      </c>
      <c r="B7" s="2"/>
      <c r="C7" s="2"/>
      <c r="D7" s="2"/>
      <c r="E7" s="2"/>
      <c r="F7" s="2"/>
      <c r="G7" s="2">
        <v>2909.0909090909099</v>
      </c>
      <c r="H7" s="6">
        <v>6849.1705326156698</v>
      </c>
      <c r="I7" s="2">
        <f>[2]学科进步奖!$C$23+[2]学科进步奖!$C$26</f>
        <v>10000</v>
      </c>
      <c r="J7" s="2">
        <v>8188.1387771050704</v>
      </c>
      <c r="K7" s="18">
        <f t="shared" si="0"/>
        <v>27946.400218811701</v>
      </c>
      <c r="L7" s="2"/>
    </row>
    <row r="8" spans="1:12" x14ac:dyDescent="0.15">
      <c r="A8" s="10" t="s">
        <v>42</v>
      </c>
      <c r="B8" s="2"/>
      <c r="C8" s="2"/>
      <c r="D8" s="2"/>
      <c r="E8" s="2"/>
      <c r="F8" s="2"/>
      <c r="G8" s="4">
        <v>1454.54545454545</v>
      </c>
      <c r="H8" s="6">
        <v>2910.8974763616602</v>
      </c>
      <c r="I8" s="19">
        <v>1745.45454545455</v>
      </c>
      <c r="J8" s="2">
        <v>3149.2841450404098</v>
      </c>
      <c r="K8" s="18">
        <f t="shared" si="0"/>
        <v>9260.1816214020691</v>
      </c>
      <c r="L8" s="2"/>
    </row>
    <row r="9" spans="1:12" x14ac:dyDescent="0.15">
      <c r="A9" s="5" t="s">
        <v>12</v>
      </c>
      <c r="B9" s="2"/>
      <c r="C9" s="2"/>
      <c r="D9" s="2"/>
      <c r="E9" s="2"/>
      <c r="F9" s="2"/>
      <c r="G9" s="4">
        <v>1454.54545454545</v>
      </c>
      <c r="H9" s="6">
        <v>3938.27305625401</v>
      </c>
      <c r="I9" s="19">
        <v>1745.45454545455</v>
      </c>
      <c r="J9" s="2">
        <v>5038.8546320646601</v>
      </c>
      <c r="K9" s="18">
        <f t="shared" si="0"/>
        <v>12177.1276883187</v>
      </c>
      <c r="L9" s="2"/>
    </row>
    <row r="10" spans="1:12" x14ac:dyDescent="0.15">
      <c r="A10" s="11" t="s">
        <v>48</v>
      </c>
      <c r="B10" s="2"/>
      <c r="C10" s="2"/>
      <c r="D10" s="2"/>
      <c r="E10" s="2"/>
      <c r="F10" s="2"/>
      <c r="G10" s="2">
        <f>[1]学科教学质量奖!F22+[1]学科教学质量奖!F28</f>
        <v>1745.45454545455</v>
      </c>
      <c r="H10" s="2">
        <v>0</v>
      </c>
      <c r="I10" s="2">
        <f>[2]学科进步奖!$F$23+[2]学科进步奖!$F$29</f>
        <v>7000</v>
      </c>
      <c r="J10" s="2">
        <v>944.78524351212297</v>
      </c>
      <c r="K10" s="18">
        <f t="shared" si="0"/>
        <v>9690.2397889666699</v>
      </c>
      <c r="L10" s="2"/>
    </row>
    <row r="11" spans="1:12" x14ac:dyDescent="0.15">
      <c r="A11" s="10" t="s">
        <v>47</v>
      </c>
      <c r="B11" s="2"/>
      <c r="C11" s="2"/>
      <c r="D11" s="2"/>
      <c r="E11" s="2"/>
      <c r="F11" s="2"/>
      <c r="G11" s="2">
        <f>[1]学科教学质量奖!F23+[1]学科教学质量奖!F29</f>
        <v>1745.45454545455</v>
      </c>
      <c r="H11" s="2">
        <v>0</v>
      </c>
      <c r="I11" s="2">
        <f>[2]学科进步奖!$F$23+[2]学科进步奖!$F$29</f>
        <v>7000</v>
      </c>
      <c r="J11" s="2">
        <v>0</v>
      </c>
      <c r="K11" s="18">
        <f t="shared" si="0"/>
        <v>8745.4545454545496</v>
      </c>
      <c r="L11" s="2"/>
    </row>
    <row r="12" spans="1:12" x14ac:dyDescent="0.15">
      <c r="A12" s="10" t="s">
        <v>39</v>
      </c>
      <c r="B12" s="2"/>
      <c r="C12" s="2"/>
      <c r="D12" s="2"/>
      <c r="E12" s="2"/>
      <c r="F12" s="2"/>
      <c r="G12" s="2">
        <v>1745.45454545455</v>
      </c>
      <c r="H12" s="2">
        <v>2739.66821304627</v>
      </c>
      <c r="I12" s="2">
        <f>[2]学科进步奖!$F$23+[2]学科进步奖!$F$29</f>
        <v>7000</v>
      </c>
      <c r="J12" s="2">
        <v>3779.1409740484901</v>
      </c>
      <c r="K12" s="18">
        <f t="shared" si="0"/>
        <v>15264.2637325493</v>
      </c>
      <c r="L12" s="2"/>
    </row>
    <row r="13" spans="1:12" x14ac:dyDescent="0.15">
      <c r="A13" s="10" t="s">
        <v>14</v>
      </c>
      <c r="B13" s="2"/>
      <c r="C13" s="2"/>
      <c r="D13" s="2"/>
      <c r="E13" s="2"/>
      <c r="F13" s="2"/>
      <c r="G13" s="2">
        <v>1745.45454545455</v>
      </c>
      <c r="H13" s="2">
        <v>4965.6486361463603</v>
      </c>
      <c r="I13" s="2">
        <f>[2]学科进步奖!$F$23+[2]学科进步奖!$F$29</f>
        <v>7000</v>
      </c>
      <c r="J13" s="2">
        <v>6613.4967045848598</v>
      </c>
      <c r="K13" s="18">
        <f t="shared" si="0"/>
        <v>20324.599886185799</v>
      </c>
      <c r="L13" s="2"/>
    </row>
    <row r="14" spans="1:12" x14ac:dyDescent="0.15">
      <c r="A14" s="10" t="s">
        <v>13</v>
      </c>
      <c r="B14" s="2"/>
      <c r="C14" s="2"/>
      <c r="D14" s="2"/>
      <c r="E14" s="2"/>
      <c r="F14" s="2"/>
      <c r="G14" s="2">
        <v>1745.45454545455</v>
      </c>
      <c r="H14" s="2">
        <v>2054.7511597847001</v>
      </c>
      <c r="I14" s="2">
        <f>[2]学科进步奖!$F$23+[2]学科进步奖!$F$29</f>
        <v>7000</v>
      </c>
      <c r="J14" s="2">
        <v>2519.4273160323301</v>
      </c>
      <c r="K14" s="18">
        <f t="shared" si="0"/>
        <v>13319.6330212716</v>
      </c>
      <c r="L14" s="2"/>
    </row>
    <row r="15" spans="1:12" x14ac:dyDescent="0.15">
      <c r="A15" s="10" t="s">
        <v>29</v>
      </c>
      <c r="B15" s="2"/>
      <c r="C15" s="2"/>
      <c r="D15" s="2"/>
      <c r="E15" s="2"/>
      <c r="F15" s="2"/>
      <c r="G15" s="4">
        <v>872.72726999999998</v>
      </c>
      <c r="H15" s="2">
        <v>3424.5852663078399</v>
      </c>
      <c r="I15" s="10">
        <v>1221.8181818181799</v>
      </c>
      <c r="J15" s="2">
        <v>5038.8546320646601</v>
      </c>
      <c r="K15" s="18">
        <f t="shared" si="0"/>
        <v>10557.9853501907</v>
      </c>
      <c r="L15" s="2"/>
    </row>
    <row r="16" spans="1:12" x14ac:dyDescent="0.15">
      <c r="A16" s="10" t="s">
        <v>30</v>
      </c>
      <c r="B16" s="2"/>
      <c r="C16" s="2"/>
      <c r="D16" s="2"/>
      <c r="E16" s="2"/>
      <c r="F16" s="2"/>
      <c r="G16" s="2">
        <f>[1]学科教学质量奖!I22+[1]学科教学质量奖!I35</f>
        <v>1745.45454545455</v>
      </c>
      <c r="H16" s="2">
        <v>5308.1071627771498</v>
      </c>
      <c r="I16" s="2">
        <f>[2]学科进步奖!$I$23+[2]学科进步奖!$I$36</f>
        <v>17900</v>
      </c>
      <c r="J16" s="2">
        <v>6613.4967045848598</v>
      </c>
      <c r="K16" s="18">
        <f t="shared" si="0"/>
        <v>31567.058412816601</v>
      </c>
      <c r="L16" s="2"/>
    </row>
    <row r="17" spans="1:12" x14ac:dyDescent="0.15">
      <c r="A17" s="10" t="s">
        <v>66</v>
      </c>
      <c r="B17" s="2"/>
      <c r="C17" s="2"/>
      <c r="D17" s="2"/>
      <c r="E17" s="2"/>
      <c r="F17" s="2"/>
      <c r="G17" s="2">
        <v>1745.45454545455</v>
      </c>
      <c r="H17" s="2">
        <v>0</v>
      </c>
      <c r="I17" s="2">
        <f>[2]学科进步奖!$I$23+[2]学科进步奖!$I$36</f>
        <v>17900</v>
      </c>
      <c r="J17" s="2">
        <v>0</v>
      </c>
      <c r="K17" s="18">
        <f t="shared" si="0"/>
        <v>19645.454545454599</v>
      </c>
      <c r="L17" s="2"/>
    </row>
    <row r="18" spans="1:12" x14ac:dyDescent="0.15">
      <c r="A18" s="11" t="s">
        <v>50</v>
      </c>
      <c r="B18" s="2"/>
      <c r="C18" s="2"/>
      <c r="D18" s="2"/>
      <c r="E18" s="2"/>
      <c r="F18" s="2"/>
      <c r="G18" s="2">
        <v>1745.45454545455</v>
      </c>
      <c r="H18" s="2">
        <v>0</v>
      </c>
      <c r="I18" s="2">
        <f>[2]学科进步奖!$I$23+[2]学科进步奖!$I$36</f>
        <v>17900</v>
      </c>
      <c r="J18" s="2">
        <v>0</v>
      </c>
      <c r="K18" s="18">
        <f t="shared" si="0"/>
        <v>19645.454545454599</v>
      </c>
      <c r="L18" s="2"/>
    </row>
    <row r="19" spans="1:12" x14ac:dyDescent="0.15">
      <c r="A19" s="11" t="s">
        <v>40</v>
      </c>
      <c r="B19" s="2"/>
      <c r="C19" s="2"/>
      <c r="D19" s="2"/>
      <c r="E19" s="2"/>
      <c r="F19" s="2"/>
      <c r="G19" s="2">
        <v>1745.45454545455</v>
      </c>
      <c r="H19" s="2">
        <v>4451.9608462001897</v>
      </c>
      <c r="I19" s="2">
        <f>[2]学科进步奖!$I$23+[2]学科进步奖!$I$36</f>
        <v>17900</v>
      </c>
      <c r="J19" s="2">
        <v>5038.8546320646601</v>
      </c>
      <c r="K19" s="18">
        <f t="shared" si="0"/>
        <v>29136.2700237194</v>
      </c>
      <c r="L19" s="2"/>
    </row>
    <row r="20" spans="1:12" x14ac:dyDescent="0.15">
      <c r="A20" s="10" t="s">
        <v>54</v>
      </c>
      <c r="B20" s="2"/>
      <c r="C20" s="2"/>
      <c r="D20" s="2"/>
      <c r="E20" s="2"/>
      <c r="F20" s="2"/>
      <c r="G20" s="2">
        <v>1745.45454545455</v>
      </c>
      <c r="H20" s="2">
        <v>2568.4389497308798</v>
      </c>
      <c r="I20" s="2">
        <f>[2]学科进步奖!$I$23+[2]学科进步奖!$I$36</f>
        <v>17900</v>
      </c>
      <c r="J20" s="2">
        <v>3464.21255954445</v>
      </c>
      <c r="K20" s="18">
        <f t="shared" si="0"/>
        <v>25678.106054729898</v>
      </c>
      <c r="L20" s="2"/>
    </row>
    <row r="21" spans="1:12" x14ac:dyDescent="0.15">
      <c r="A21" s="10" t="s">
        <v>15</v>
      </c>
      <c r="B21" s="2"/>
      <c r="C21" s="2"/>
      <c r="D21" s="2"/>
      <c r="E21" s="2"/>
      <c r="F21" s="2"/>
      <c r="G21" s="4">
        <v>872.72727272727298</v>
      </c>
      <c r="H21" s="2">
        <v>3253.3560029924502</v>
      </c>
      <c r="I21" s="10">
        <v>1221.8181818181799</v>
      </c>
      <c r="J21" s="2">
        <v>4408.9978030565799</v>
      </c>
      <c r="K21" s="18">
        <f t="shared" si="0"/>
        <v>9756.8992605944804</v>
      </c>
      <c r="L21" s="2"/>
    </row>
    <row r="22" spans="1:12" x14ac:dyDescent="0.15">
      <c r="A22" s="10" t="s">
        <v>33</v>
      </c>
      <c r="B22" s="2"/>
      <c r="C22" s="2"/>
      <c r="D22" s="2"/>
      <c r="E22" s="2"/>
      <c r="F22" s="2"/>
      <c r="G22" s="2">
        <f>[1]学科教学质量奖!U22+[1]学科教学质量奖!U24+[1]学科教学质量奖!U25+[1]学科教学质量奖!U29+[1]学科教学质量奖!U32</f>
        <v>2036.3636363636399</v>
      </c>
      <c r="H22" s="2">
        <v>2111.8275808898302</v>
      </c>
      <c r="I22" s="2">
        <f>[2]学科进步奖!$R$23+[2]学科进步奖!$R$25+[2]学科进步奖!$R$26+[2]学科进步奖!$R$30+[2]学科进步奖!$R$33</f>
        <v>8000</v>
      </c>
      <c r="J22" s="2">
        <v>2624.4034542003401</v>
      </c>
      <c r="K22" s="18">
        <f t="shared" si="0"/>
        <v>14772.5946714538</v>
      </c>
      <c r="L22" s="2"/>
    </row>
    <row r="23" spans="1:12" x14ac:dyDescent="0.15">
      <c r="A23" s="10" t="s">
        <v>18</v>
      </c>
      <c r="B23" s="2"/>
      <c r="C23" s="2"/>
      <c r="D23" s="2"/>
      <c r="E23" s="2"/>
      <c r="F23" s="2"/>
      <c r="G23" s="2">
        <f>[1]学科教学质量奖!U23+[1]学科教学质量奖!U26+[1]学科教学质量奖!U27+[1]学科教学质量奖!U28+[1]学科教学质量奖!U30+[1]学科教学质量奖!U31</f>
        <v>2443.6363636363599</v>
      </c>
      <c r="H23" s="2">
        <v>4509.0372673053198</v>
      </c>
      <c r="I23" s="2">
        <f>[2]学科进步奖!$R$24+[2]学科进步奖!$R$27+[2]学科进步奖!$R$28+[2]学科进步奖!$R$29+[2]学科进步奖!$R$31+[2]学科进步奖!$R$32</f>
        <v>12000</v>
      </c>
      <c r="J23" s="2">
        <v>5143.8307702326701</v>
      </c>
      <c r="K23" s="18">
        <f t="shared" si="0"/>
        <v>24096.504401174399</v>
      </c>
      <c r="L23" s="2"/>
    </row>
    <row r="24" spans="1:12" x14ac:dyDescent="0.15">
      <c r="A24" s="11" t="s">
        <v>25</v>
      </c>
      <c r="B24" s="2"/>
      <c r="C24" s="2"/>
      <c r="D24" s="2"/>
      <c r="E24" s="2"/>
      <c r="F24" s="2"/>
      <c r="G24" s="2">
        <f>[1]学科教学质量奖!O27+[1]学科教学质量奖!O29</f>
        <v>814.54545454545405</v>
      </c>
      <c r="H24" s="2">
        <v>0</v>
      </c>
      <c r="I24" s="2">
        <v>0</v>
      </c>
      <c r="J24" s="2">
        <v>0</v>
      </c>
      <c r="K24" s="18">
        <f t="shared" si="0"/>
        <v>814.54545454545405</v>
      </c>
      <c r="L24" s="2"/>
    </row>
    <row r="25" spans="1:12" x14ac:dyDescent="0.15">
      <c r="A25" s="11" t="s">
        <v>32</v>
      </c>
      <c r="B25" s="2"/>
      <c r="C25" s="2"/>
      <c r="D25" s="2"/>
      <c r="E25" s="2"/>
      <c r="F25" s="2"/>
      <c r="G25" s="2">
        <f>[1]学科教学质量奖!O28+[1]学科教学质量奖!O32+[1]学科教学质量奖!O39</f>
        <v>1221.8181818181799</v>
      </c>
      <c r="H25" s="2">
        <v>3082.12673967705</v>
      </c>
      <c r="I25" s="2">
        <v>0</v>
      </c>
      <c r="J25" s="2">
        <v>1511.6563896194</v>
      </c>
      <c r="K25" s="18">
        <f t="shared" si="0"/>
        <v>5815.6013111146303</v>
      </c>
      <c r="L25" s="2"/>
    </row>
    <row r="26" spans="1:12" x14ac:dyDescent="0.15">
      <c r="A26" s="11" t="s">
        <v>17</v>
      </c>
      <c r="B26" s="2"/>
      <c r="C26" s="2"/>
      <c r="D26" s="2"/>
      <c r="E26" s="2"/>
      <c r="F26" s="2"/>
      <c r="G26" s="2">
        <f>[1]学科教学质量奖!O22+[1]学科教学质量奖!O36+[1]学科教学质量奖!O37</f>
        <v>1221.8181818181799</v>
      </c>
      <c r="H26" s="2">
        <v>2739.66821304627</v>
      </c>
      <c r="I26" s="2">
        <v>0</v>
      </c>
      <c r="J26" s="2">
        <v>1763.5991212226299</v>
      </c>
      <c r="K26" s="18">
        <f t="shared" si="0"/>
        <v>5725.0855160870797</v>
      </c>
      <c r="L26" s="2"/>
    </row>
    <row r="27" spans="1:12" x14ac:dyDescent="0.15">
      <c r="A27" s="11" t="s">
        <v>70</v>
      </c>
      <c r="B27" s="2"/>
      <c r="C27" s="2"/>
      <c r="D27" s="2"/>
      <c r="E27" s="2"/>
      <c r="F27" s="2"/>
      <c r="G27" s="2">
        <v>1221.8181818181799</v>
      </c>
      <c r="H27" s="2">
        <v>2328.7179810893299</v>
      </c>
      <c r="I27" s="2">
        <v>0</v>
      </c>
      <c r="J27" s="2">
        <v>1259.71365801616</v>
      </c>
      <c r="K27" s="18">
        <f t="shared" si="0"/>
        <v>4810.2498209236701</v>
      </c>
      <c r="L27" s="2"/>
    </row>
    <row r="28" spans="1:12" x14ac:dyDescent="0.15">
      <c r="A28" s="10" t="s">
        <v>19</v>
      </c>
      <c r="B28" s="2"/>
      <c r="C28" s="2"/>
      <c r="D28" s="2"/>
      <c r="E28" s="2"/>
      <c r="F28" s="2"/>
      <c r="G28" s="2">
        <f>[1]学科教学质量奖!R22+[1]学科教学质量奖!R23+[1]学科教学质量奖!R24+[1]学科教学质量奖!R30+[1]学科教学质量奖!R33+[1]学科教学质量奖!R37+[1]学科教学质量奖!R38</f>
        <v>2094.54545454545</v>
      </c>
      <c r="H28" s="6">
        <v>3424.5852663078399</v>
      </c>
      <c r="I28" s="2">
        <f>[2]学科进步奖!$O$23+[2]学科进步奖!$O$24+[2]学科进步奖!$O$25+[2]学科进步奖!$O$31+[2]学科进步奖!$O$34+[2]学科进步奖!$O$38+[2]学科进步奖!$O$39</f>
        <v>34240</v>
      </c>
      <c r="J28" s="2">
        <v>5143.8307702326701</v>
      </c>
      <c r="K28" s="18">
        <f t="shared" si="0"/>
        <v>44902.961491085996</v>
      </c>
      <c r="L28" s="2"/>
    </row>
    <row r="29" spans="1:12" x14ac:dyDescent="0.15">
      <c r="A29" s="10" t="s">
        <v>57</v>
      </c>
      <c r="B29" s="2"/>
      <c r="C29" s="2"/>
      <c r="D29" s="2"/>
      <c r="E29" s="2"/>
      <c r="F29" s="2"/>
      <c r="G29" s="2">
        <f>[1]学科教学质量奖!R25+[1]学科教学质量奖!R27+[1]学科教学质量奖!R29+[1]学科教学质量奖!R31+[1]学科教学质量奖!R35</f>
        <v>872.72727272727502</v>
      </c>
      <c r="H29" s="6">
        <v>285.382105525653</v>
      </c>
      <c r="I29" s="2">
        <f>[2]学科进步奖!$O$26+[2]学科进步奖!$O$28+[2]学科进步奖!$O$30+[2]学科进步奖!$O$32+[2]学科进步奖!$O$36</f>
        <v>18080</v>
      </c>
      <c r="J29" s="2">
        <v>944.78524351212297</v>
      </c>
      <c r="K29" s="18">
        <f t="shared" si="0"/>
        <v>20182.894621765099</v>
      </c>
      <c r="L29" s="2"/>
    </row>
    <row r="30" spans="1:12" x14ac:dyDescent="0.15">
      <c r="A30" s="10" t="s">
        <v>71</v>
      </c>
      <c r="B30" s="2"/>
      <c r="C30" s="2"/>
      <c r="D30" s="2"/>
      <c r="E30" s="2"/>
      <c r="F30" s="2"/>
      <c r="G30" s="2">
        <f>[1]学科教学质量奖!R26+[1]学科教学质量奖!R28+[1]学科教学质量奖!R32+[1]学科教学质量奖!R34+[1]学科教学质量奖!R36</f>
        <v>872.72727272727502</v>
      </c>
      <c r="H30" s="6">
        <v>1198.60484320774</v>
      </c>
      <c r="I30" s="2">
        <f>[2]学科进步奖!$O$26+[2]学科进步奖!$O$28+[2]学科进步奖!$O$30+[2]学科进步奖!$O$32+[2]学科进步奖!$O$36</f>
        <v>18080</v>
      </c>
      <c r="J30" s="2">
        <v>944.78524351212297</v>
      </c>
      <c r="K30" s="18">
        <f t="shared" si="0"/>
        <v>21096.1173594471</v>
      </c>
      <c r="L30" s="2"/>
    </row>
    <row r="31" spans="1:12" x14ac:dyDescent="0.15">
      <c r="A31" s="10" t="s">
        <v>20</v>
      </c>
      <c r="B31" s="2"/>
      <c r="C31" s="2"/>
      <c r="D31" s="2"/>
      <c r="E31" s="2"/>
      <c r="F31" s="2"/>
      <c r="G31" s="2">
        <f>[1]学科教学质量奖!X24+[1]学科教学质量奖!X26+[1]学科教学质量奖!X28+[1]学科教学质量奖!X30+[1]学科教学质量奖!X31+[1]学科教学质量奖!X32+[1]学科教学质量奖!X33</f>
        <v>1890.9090909090901</v>
      </c>
      <c r="H31" s="2">
        <v>4566.1136884104499</v>
      </c>
      <c r="I31" s="2">
        <v>0</v>
      </c>
      <c r="J31" s="2">
        <v>2939.3318687043802</v>
      </c>
      <c r="K31" s="18">
        <f t="shared" si="0"/>
        <v>9396.3546480239202</v>
      </c>
      <c r="L31" s="2"/>
    </row>
    <row r="32" spans="1:12" x14ac:dyDescent="0.15">
      <c r="A32" s="10" t="s">
        <v>58</v>
      </c>
      <c r="B32" s="2"/>
      <c r="C32" s="2"/>
      <c r="D32" s="2"/>
      <c r="E32" s="2"/>
      <c r="F32" s="2"/>
      <c r="G32" s="2">
        <f>[1]学科教学质量奖!X22+[1]学科教学质量奖!X23+[1]学科教学质量奖!X25+[1]学科教学质量奖!X27+[1]学科教学质量奖!X29</f>
        <v>1309.0909090909099</v>
      </c>
      <c r="H32" s="2">
        <v>0</v>
      </c>
      <c r="I32" s="2">
        <v>0</v>
      </c>
      <c r="J32" s="2">
        <v>0</v>
      </c>
      <c r="K32" s="18">
        <f t="shared" si="0"/>
        <v>1309.0909090909099</v>
      </c>
      <c r="L32" s="2"/>
    </row>
    <row r="33" spans="1:12" x14ac:dyDescent="0.15">
      <c r="A33" s="10" t="s">
        <v>55</v>
      </c>
      <c r="B33" s="2"/>
      <c r="C33" s="2"/>
      <c r="D33" s="2"/>
      <c r="E33" s="2"/>
      <c r="F33" s="2"/>
      <c r="G33" s="2">
        <f>[1]学科教学质量奖!AA24+[1]学科教学质量奖!AA27</f>
        <v>162.90909090909099</v>
      </c>
      <c r="H33" s="2">
        <v>0</v>
      </c>
      <c r="I33" s="2">
        <v>0</v>
      </c>
      <c r="J33" s="2">
        <v>0</v>
      </c>
      <c r="K33" s="18">
        <f t="shared" si="0"/>
        <v>162.90909090909099</v>
      </c>
      <c r="L33" s="2"/>
    </row>
    <row r="34" spans="1:12" x14ac:dyDescent="0.15">
      <c r="A34" s="10" t="s">
        <v>21</v>
      </c>
      <c r="B34" s="2"/>
      <c r="C34" s="2"/>
      <c r="D34" s="2"/>
      <c r="E34" s="2"/>
      <c r="F34" s="2"/>
      <c r="G34" s="2">
        <f>[1]学科教学质量奖!AA22+[1]学科教学质量奖!AA23+[1]学科教学质量奖!AA25+[1]学科教学质量奖!AA30+[1]学科教学质量奖!AA31+[1]学科教学质量奖!AA32+[1]学科教学质量奖!AA33</f>
        <v>1058.9090909090901</v>
      </c>
      <c r="H34" s="2">
        <v>1455.4487381808301</v>
      </c>
      <c r="I34" s="2">
        <v>0</v>
      </c>
      <c r="J34" s="2">
        <v>1889.57048702425</v>
      </c>
      <c r="K34" s="18">
        <f t="shared" si="0"/>
        <v>4403.9283161141702</v>
      </c>
      <c r="L34" s="2"/>
    </row>
    <row r="35" spans="1:12" x14ac:dyDescent="0.15">
      <c r="A35" s="10" t="s">
        <v>34</v>
      </c>
      <c r="B35" s="2"/>
      <c r="C35" s="2"/>
      <c r="D35" s="2"/>
      <c r="E35" s="2"/>
      <c r="F35" s="2"/>
      <c r="G35" s="2">
        <f>[1]学科教学质量奖!AA26+[1]学科教学质量奖!AA28+[1]学科教学质量奖!AA29+[1]学科教学质量奖!AA34</f>
        <v>570.18181818181802</v>
      </c>
      <c r="H35" s="2">
        <v>542.22600049874097</v>
      </c>
      <c r="I35" s="2">
        <v>0</v>
      </c>
      <c r="J35" s="2">
        <v>892.29717442811602</v>
      </c>
      <c r="K35" s="18">
        <f t="shared" si="0"/>
        <v>2004.7049931086799</v>
      </c>
      <c r="L35" s="2"/>
    </row>
    <row r="36" spans="1:12" x14ac:dyDescent="0.15">
      <c r="A36" s="10" t="s">
        <v>26</v>
      </c>
      <c r="B36" s="2"/>
      <c r="C36" s="2"/>
      <c r="D36" s="2"/>
      <c r="E36" s="2"/>
      <c r="F36" s="2"/>
      <c r="G36" s="2">
        <f>[1]学科教学质量奖!L22+[1]学科教学质量奖!L26</f>
        <v>407.27272727272799</v>
      </c>
      <c r="H36" s="2">
        <v>0</v>
      </c>
      <c r="I36" s="2">
        <f>[2]学科进步奖!$L$23+[2]学科进步奖!$L$27</f>
        <v>4000</v>
      </c>
      <c r="J36" s="2">
        <v>0</v>
      </c>
      <c r="K36" s="18">
        <f t="shared" si="0"/>
        <v>4407.2727272727298</v>
      </c>
      <c r="L36" s="2"/>
    </row>
    <row r="37" spans="1:12" x14ac:dyDescent="0.15">
      <c r="A37" s="11" t="s">
        <v>67</v>
      </c>
      <c r="B37" s="2"/>
      <c r="C37" s="2"/>
      <c r="D37" s="2"/>
      <c r="E37" s="2"/>
      <c r="F37" s="2"/>
      <c r="G37" s="2">
        <f>[1]学科教学质量奖!L23+[1]学科教学质量奖!L24+[1]学科教学质量奖!L28+[1]学科教学质量奖!L32</f>
        <v>1425.45454545455</v>
      </c>
      <c r="H37" s="2">
        <v>1746.538485817</v>
      </c>
      <c r="I37" s="2">
        <f>[2]学科进步奖!$L$24+[2]学科进步奖!$L$25+[2]学科进步奖!$L$29+[2]学科进步奖!$L$33</f>
        <v>6000</v>
      </c>
      <c r="J37" s="2">
        <v>2645.3986818339499</v>
      </c>
      <c r="K37" s="18">
        <f t="shared" si="0"/>
        <v>11817.3917131055</v>
      </c>
      <c r="L37" s="2"/>
    </row>
    <row r="38" spans="1:12" x14ac:dyDescent="0.15">
      <c r="A38" s="11" t="s">
        <v>16</v>
      </c>
      <c r="B38" s="2"/>
      <c r="C38" s="2"/>
      <c r="D38" s="2"/>
      <c r="E38" s="2"/>
      <c r="F38" s="2"/>
      <c r="G38" s="2">
        <f>[1]学科教学质量奖!L25+[1]学科教学质量奖!L34+[1]学科教学质量奖!L35</f>
        <v>1221.8181818181799</v>
      </c>
      <c r="H38" s="2">
        <v>4006.7647615801702</v>
      </c>
      <c r="I38" s="2">
        <f>[2]学科进步奖!$L$26+[2]学科进步奖!$L$35+[2]学科进步奖!$L$36</f>
        <v>13200</v>
      </c>
      <c r="J38" s="2">
        <v>6802.4537532872901</v>
      </c>
      <c r="K38" s="18">
        <f t="shared" si="0"/>
        <v>25231.036696685602</v>
      </c>
      <c r="L38" s="2"/>
    </row>
    <row r="39" spans="1:12" x14ac:dyDescent="0.15">
      <c r="A39" s="12" t="s">
        <v>68</v>
      </c>
      <c r="B39" s="2"/>
      <c r="C39" s="2"/>
      <c r="D39" s="2"/>
      <c r="E39" s="2"/>
      <c r="F39" s="2"/>
      <c r="G39" s="2">
        <f>[1]学科教学质量奖!L27+[1]学科教学质量奖!L29+[1]学科教学质量奖!L31+[1]学科教学质量奖!L33</f>
        <v>1425.45454545455</v>
      </c>
      <c r="H39" s="2">
        <v>2671.1765077201098</v>
      </c>
      <c r="I39" s="2">
        <f>[2]学科进步奖!$L$28+[2]学科进步奖!$L$30+[2]学科进步奖!$L$32+[2]学科进步奖!$L$34</f>
        <v>30000</v>
      </c>
      <c r="J39" s="2">
        <v>3401.22687664364</v>
      </c>
      <c r="K39" s="18">
        <f t="shared" si="0"/>
        <v>37497.857929818303</v>
      </c>
      <c r="L39" s="2"/>
    </row>
    <row r="40" spans="1:12" x14ac:dyDescent="0.15">
      <c r="A40" s="10" t="s">
        <v>69</v>
      </c>
      <c r="B40" s="2"/>
      <c r="C40" s="2"/>
      <c r="D40" s="2"/>
      <c r="E40" s="2"/>
      <c r="F40" s="2"/>
      <c r="G40" s="2">
        <f>[1]学科教学质量奖!AJ24+[1]学科教学质量奖!AJ26</f>
        <v>116.363636363636</v>
      </c>
      <c r="H40" s="2">
        <v>0</v>
      </c>
      <c r="I40" s="2">
        <v>0</v>
      </c>
      <c r="J40" s="2">
        <v>0</v>
      </c>
      <c r="K40" s="18">
        <f t="shared" si="0"/>
        <v>116.363636363636</v>
      </c>
      <c r="L40" s="2"/>
    </row>
    <row r="41" spans="1:12" x14ac:dyDescent="0.15">
      <c r="A41" s="10" t="s">
        <v>23</v>
      </c>
      <c r="B41" s="2"/>
      <c r="C41" s="2"/>
      <c r="D41" s="2"/>
      <c r="E41" s="2"/>
      <c r="F41" s="2"/>
      <c r="G41" s="2">
        <f>[1]学科教学质量奖!AJ22+[1]学科教学质量奖!AJ23+[1]学科教学质量奖!AJ25+[1]学科教学质量奖!AJ27+[1]学科教学质量奖!AJ29+[1]学科教学质量奖!AJ31</f>
        <v>349.09090909090901</v>
      </c>
      <c r="H41" s="2">
        <v>611.47606386755297</v>
      </c>
      <c r="I41" s="2">
        <v>0</v>
      </c>
      <c r="J41" s="2">
        <v>631.32502674469799</v>
      </c>
      <c r="K41" s="18">
        <f t="shared" si="0"/>
        <v>1591.8919997031601</v>
      </c>
      <c r="L41" s="2"/>
    </row>
    <row r="42" spans="1:12" x14ac:dyDescent="0.15">
      <c r="A42" s="10" t="s">
        <v>36</v>
      </c>
      <c r="B42" s="2"/>
      <c r="C42" s="2"/>
      <c r="D42" s="2"/>
      <c r="E42" s="2"/>
      <c r="F42" s="2"/>
      <c r="G42" s="2">
        <f>[1]学科教学质量奖!AJ28+[1]学科教学质量奖!AJ30+[1]学科教学质量奖!AJ32</f>
        <v>174.54545454545499</v>
      </c>
      <c r="H42" s="2">
        <v>599.21461172524801</v>
      </c>
      <c r="I42" s="2">
        <v>0</v>
      </c>
      <c r="J42" s="2">
        <v>640.27369194937</v>
      </c>
      <c r="K42" s="18">
        <f t="shared" si="0"/>
        <v>1414.03375822007</v>
      </c>
      <c r="L42" s="2"/>
    </row>
    <row r="43" spans="1:12" x14ac:dyDescent="0.15">
      <c r="A43" s="10" t="s">
        <v>72</v>
      </c>
      <c r="B43" s="2"/>
      <c r="C43" s="2"/>
      <c r="D43" s="2"/>
      <c r="E43" s="2"/>
      <c r="F43" s="2"/>
      <c r="G43" s="2">
        <f>[1]学科教学质量奖!AG22+[1]学科教学质量奖!AG28</f>
        <v>203.636363636364</v>
      </c>
      <c r="H43" s="2">
        <v>0</v>
      </c>
      <c r="I43" s="2">
        <v>0</v>
      </c>
      <c r="J43" s="2">
        <v>0</v>
      </c>
      <c r="K43" s="18">
        <f t="shared" si="0"/>
        <v>203.636363636364</v>
      </c>
      <c r="L43" s="2"/>
    </row>
    <row r="44" spans="1:12" x14ac:dyDescent="0.15">
      <c r="A44" s="10" t="s">
        <v>35</v>
      </c>
      <c r="B44" s="2"/>
      <c r="C44" s="2"/>
      <c r="D44" s="2"/>
      <c r="E44" s="2"/>
      <c r="F44" s="2"/>
      <c r="G44" s="2">
        <f>[1]学科教学质量奖!AG23+[1]学科教学质量奖!AG26+[1]学科教学质量奖!AG32</f>
        <v>305.45454545454601</v>
      </c>
      <c r="H44" s="2">
        <v>292.23127605826897</v>
      </c>
      <c r="I44" s="2">
        <v>0</v>
      </c>
      <c r="J44" s="2">
        <v>325.649381806306</v>
      </c>
      <c r="K44" s="18">
        <f t="shared" si="0"/>
        <v>923.33520331912098</v>
      </c>
      <c r="L44" s="2"/>
    </row>
    <row r="45" spans="1:12" x14ac:dyDescent="0.15">
      <c r="A45" s="10" t="s">
        <v>22</v>
      </c>
      <c r="B45" s="2"/>
      <c r="C45" s="2"/>
      <c r="D45" s="2"/>
      <c r="E45" s="2"/>
      <c r="F45" s="2"/>
      <c r="G45" s="2">
        <f>[1]学科教学质量奖!AG24+[1]学科教学质量奖!AG25+[1]学科教学质量奖!AG27+[1]学科教学质量奖!AG29+[1]学科教学质量奖!AG30+[1]学科教学质量奖!AG31</f>
        <v>610.90909090909201</v>
      </c>
      <c r="H45" s="2">
        <v>1521.3688684901599</v>
      </c>
      <c r="I45" s="2">
        <v>0</v>
      </c>
      <c r="J45" s="2">
        <v>1347.6497134737001</v>
      </c>
      <c r="K45" s="18">
        <f t="shared" si="0"/>
        <v>3479.9276728729501</v>
      </c>
      <c r="L45" s="4"/>
    </row>
    <row r="46" spans="1:12" x14ac:dyDescent="0.15">
      <c r="A46" s="10" t="s">
        <v>24</v>
      </c>
      <c r="B46" s="2"/>
      <c r="C46" s="2"/>
      <c r="D46" s="2"/>
      <c r="E46" s="2"/>
      <c r="F46" s="2"/>
      <c r="G46" s="2">
        <f>[1]学科教学质量奖!AD22+[1]学科教学质量奖!AD23+[1]学科教学质量奖!AD24+[1]学科教学质量奖!AD27+[1]学科教学质量奖!AD30+[1]学科教学质量奖!AD32</f>
        <v>2240</v>
      </c>
      <c r="H46" s="2">
        <v>3881.19663514888</v>
      </c>
      <c r="I46" s="2">
        <v>0</v>
      </c>
      <c r="J46" s="2">
        <v>577.36875992407499</v>
      </c>
      <c r="K46" s="18">
        <f t="shared" si="0"/>
        <v>6698.5653950729502</v>
      </c>
      <c r="L46" s="2"/>
    </row>
    <row r="47" spans="1:12" x14ac:dyDescent="0.15">
      <c r="A47" s="10" t="s">
        <v>74</v>
      </c>
      <c r="B47" s="2"/>
      <c r="C47" s="2"/>
      <c r="D47" s="2"/>
      <c r="E47" s="2"/>
      <c r="F47" s="2"/>
      <c r="G47" s="2">
        <f>[1]学科教学质量奖!AD25</f>
        <v>203.636363636364</v>
      </c>
      <c r="H47" s="2">
        <v>0</v>
      </c>
      <c r="I47" s="2">
        <v>0</v>
      </c>
      <c r="J47" s="2">
        <v>0</v>
      </c>
      <c r="K47" s="18">
        <f t="shared" si="0"/>
        <v>203.636363636364</v>
      </c>
      <c r="L47" s="2"/>
    </row>
    <row r="48" spans="1:12" x14ac:dyDescent="0.15">
      <c r="A48" s="10" t="s">
        <v>37</v>
      </c>
      <c r="B48" s="2"/>
      <c r="C48" s="2"/>
      <c r="D48" s="2"/>
      <c r="E48" s="2"/>
      <c r="F48" s="2"/>
      <c r="G48" s="2">
        <f>[1]学科教学质量奖!AD33+[1]学科教学质量奖!AD31+[1]学科教学质量奖!AD29+[1]学科教学质量奖!AD28+[1]学科教学质量奖!AD26</f>
        <v>2036.3636363636399</v>
      </c>
      <c r="H48" s="2">
        <v>3652.8909507283602</v>
      </c>
      <c r="I48" s="2">
        <v>0</v>
      </c>
      <c r="J48" s="2">
        <v>839.80910534410998</v>
      </c>
      <c r="K48" s="18">
        <f t="shared" si="0"/>
        <v>6529.0636924361097</v>
      </c>
      <c r="L48" s="2"/>
    </row>
    <row r="49" spans="1:12" x14ac:dyDescent="0.15">
      <c r="A49" s="17"/>
      <c r="B49" s="2"/>
      <c r="C49" s="2"/>
      <c r="D49" s="2"/>
      <c r="E49" s="2"/>
      <c r="F49" s="2"/>
      <c r="G49" s="2">
        <f t="shared" ref="G49:J49" si="1">SUM(G3:G48)</f>
        <v>63711.999997272702</v>
      </c>
      <c r="H49" s="2">
        <f t="shared" si="1"/>
        <v>95568</v>
      </c>
      <c r="I49" s="2">
        <f t="shared" si="1"/>
        <v>315780</v>
      </c>
      <c r="J49" s="2">
        <f t="shared" si="1"/>
        <v>103680</v>
      </c>
      <c r="K49" s="18">
        <f t="shared" si="0"/>
        <v>578739.99999727297</v>
      </c>
      <c r="L49" s="2"/>
    </row>
  </sheetData>
  <mergeCells count="6">
    <mergeCell ref="L1:L2"/>
    <mergeCell ref="B1:F1"/>
    <mergeCell ref="G1:H1"/>
    <mergeCell ref="I1:J1"/>
    <mergeCell ref="A1:A2"/>
    <mergeCell ref="K1:K2"/>
  </mergeCells>
  <phoneticPr fontId="1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topLeftCell="A4" workbookViewId="0">
      <selection activeCell="B42" sqref="B42:C42"/>
    </sheetView>
  </sheetViews>
  <sheetFormatPr defaultColWidth="9" defaultRowHeight="14.25" x14ac:dyDescent="0.15"/>
  <cols>
    <col min="1" max="1" width="15.625" customWidth="1"/>
    <col min="4" max="4" width="12.375" customWidth="1"/>
    <col min="5" max="5" width="12.125" customWidth="1"/>
  </cols>
  <sheetData>
    <row r="1" spans="1:6" x14ac:dyDescent="0.15">
      <c r="B1" s="48" t="s">
        <v>158</v>
      </c>
      <c r="C1" s="48"/>
      <c r="D1" s="48" t="s">
        <v>159</v>
      </c>
      <c r="E1" s="48"/>
    </row>
    <row r="2" spans="1:6" x14ac:dyDescent="0.15">
      <c r="A2" s="2" t="s">
        <v>147</v>
      </c>
      <c r="B2" s="2" t="s">
        <v>156</v>
      </c>
      <c r="C2" s="2" t="s">
        <v>157</v>
      </c>
      <c r="D2" s="2" t="s">
        <v>160</v>
      </c>
      <c r="E2" s="2" t="s">
        <v>161</v>
      </c>
      <c r="F2" s="2" t="s">
        <v>162</v>
      </c>
    </row>
    <row r="3" spans="1:6" x14ac:dyDescent="0.15">
      <c r="A3" s="2" t="s">
        <v>62</v>
      </c>
      <c r="B3" s="2">
        <v>224</v>
      </c>
      <c r="C3" s="2">
        <v>447.16413601228402</v>
      </c>
      <c r="D3" s="2">
        <v>0</v>
      </c>
      <c r="E3" s="2">
        <v>124.89047599466799</v>
      </c>
      <c r="F3" s="2">
        <v>796.05461200695197</v>
      </c>
    </row>
    <row r="4" spans="1:6" x14ac:dyDescent="0.15">
      <c r="A4" s="2" t="s">
        <v>75</v>
      </c>
      <c r="B4" s="2">
        <v>373.33333333333297</v>
      </c>
      <c r="C4" s="2">
        <v>447.16413601228402</v>
      </c>
      <c r="D4" s="2">
        <v>0</v>
      </c>
      <c r="E4" s="2">
        <v>124.89047599466799</v>
      </c>
      <c r="F4" s="2">
        <v>945.387945340285</v>
      </c>
    </row>
    <row r="5" spans="1:6" x14ac:dyDescent="0.15">
      <c r="A5" s="2" t="s">
        <v>77</v>
      </c>
      <c r="B5" s="2">
        <v>1600</v>
      </c>
      <c r="C5" s="2">
        <v>1788.6565440491299</v>
      </c>
      <c r="D5" s="2">
        <v>0</v>
      </c>
      <c r="E5" s="2">
        <v>370.04585479901601</v>
      </c>
      <c r="F5" s="2">
        <v>3758.7023988481501</v>
      </c>
    </row>
    <row r="6" spans="1:6" x14ac:dyDescent="0.15">
      <c r="A6" s="2" t="s">
        <v>53</v>
      </c>
      <c r="B6" s="2">
        <v>203.636363636364</v>
      </c>
      <c r="C6" s="2">
        <v>0</v>
      </c>
      <c r="D6" s="2">
        <v>0</v>
      </c>
      <c r="E6" s="2">
        <v>0</v>
      </c>
      <c r="F6" s="2">
        <v>203.636363636364</v>
      </c>
    </row>
    <row r="7" spans="1:6" x14ac:dyDescent="0.15">
      <c r="A7" s="2" t="s">
        <v>78</v>
      </c>
      <c r="B7" s="2">
        <v>814.54545454545496</v>
      </c>
      <c r="C7" s="2">
        <v>0</v>
      </c>
      <c r="D7" s="2">
        <v>0</v>
      </c>
      <c r="E7" s="2">
        <v>138.767195549631</v>
      </c>
      <c r="F7" s="2">
        <v>953.31265009508502</v>
      </c>
    </row>
    <row r="8" spans="1:6" x14ac:dyDescent="0.15">
      <c r="A8" s="2" t="s">
        <v>79</v>
      </c>
      <c r="B8" s="2">
        <v>1600</v>
      </c>
      <c r="C8" s="2">
        <v>1937.71125605323</v>
      </c>
      <c r="D8" s="2">
        <v>0</v>
      </c>
      <c r="E8" s="2">
        <v>416.30158664889302</v>
      </c>
      <c r="F8" s="2">
        <v>3954.01284270212</v>
      </c>
    </row>
    <row r="9" spans="1:6" x14ac:dyDescent="0.15">
      <c r="A9" s="2" t="s">
        <v>80</v>
      </c>
      <c r="B9" s="2">
        <v>373.33333333333297</v>
      </c>
      <c r="C9" s="2">
        <v>1937.71125605323</v>
      </c>
      <c r="D9" s="2">
        <v>0</v>
      </c>
      <c r="E9" s="2">
        <v>740.09170959803203</v>
      </c>
      <c r="F9" s="2">
        <v>3051.1362989846002</v>
      </c>
    </row>
    <row r="10" spans="1:6" x14ac:dyDescent="0.15">
      <c r="A10" s="2" t="s">
        <v>81</v>
      </c>
      <c r="B10" s="2">
        <v>400</v>
      </c>
      <c r="C10" s="2">
        <v>1117.9103400307099</v>
      </c>
      <c r="D10" s="2">
        <v>0</v>
      </c>
      <c r="E10" s="2">
        <v>370.04585479901601</v>
      </c>
      <c r="F10" s="2">
        <v>1887.9561948297301</v>
      </c>
    </row>
    <row r="11" spans="1:6" x14ac:dyDescent="0.15">
      <c r="A11" s="2" t="s">
        <v>82</v>
      </c>
      <c r="B11" s="2">
        <v>597.33333333333303</v>
      </c>
      <c r="C11" s="2">
        <v>894.32827202456701</v>
      </c>
      <c r="D11" s="2">
        <v>0</v>
      </c>
      <c r="E11" s="2">
        <v>194.27407376948301</v>
      </c>
      <c r="F11" s="2">
        <v>1685.9356791273799</v>
      </c>
    </row>
    <row r="12" spans="1:6" x14ac:dyDescent="0.15">
      <c r="A12" s="2" t="s">
        <v>83</v>
      </c>
      <c r="B12" s="2">
        <v>746.66666666666697</v>
      </c>
      <c r="C12" s="2">
        <v>1639.6018320450401</v>
      </c>
      <c r="D12" s="2">
        <v>0</v>
      </c>
      <c r="E12" s="2">
        <v>370.04585479901601</v>
      </c>
      <c r="F12" s="2">
        <v>2756.3143535107201</v>
      </c>
    </row>
    <row r="13" spans="1:6" x14ac:dyDescent="0.15">
      <c r="A13" s="2" t="s">
        <v>84</v>
      </c>
      <c r="B13" s="2">
        <v>814.54545454545496</v>
      </c>
      <c r="C13" s="2">
        <v>1490.5471200409499</v>
      </c>
      <c r="D13" s="2">
        <v>0</v>
      </c>
      <c r="E13" s="2">
        <v>601.32451404840106</v>
      </c>
      <c r="F13" s="2">
        <v>2906.4170886348002</v>
      </c>
    </row>
    <row r="14" spans="1:6" x14ac:dyDescent="0.15">
      <c r="A14" s="2" t="s">
        <v>85</v>
      </c>
      <c r="B14" s="2">
        <v>1600</v>
      </c>
      <c r="C14" s="2">
        <v>1639.6018320450401</v>
      </c>
      <c r="D14" s="2">
        <v>0</v>
      </c>
      <c r="E14" s="2">
        <v>185.02292739950801</v>
      </c>
      <c r="F14" s="2">
        <v>3424.6247594445499</v>
      </c>
    </row>
    <row r="15" spans="1:6" x14ac:dyDescent="0.15">
      <c r="A15" s="2" t="s">
        <v>63</v>
      </c>
      <c r="B15" s="2">
        <v>373.33333333333297</v>
      </c>
      <c r="C15" s="2">
        <v>0</v>
      </c>
      <c r="D15" s="2">
        <v>0</v>
      </c>
      <c r="E15" s="2">
        <v>0</v>
      </c>
      <c r="F15" s="2">
        <v>373.33333333333297</v>
      </c>
    </row>
    <row r="16" spans="1:6" x14ac:dyDescent="0.15">
      <c r="A16" s="2" t="s">
        <v>86</v>
      </c>
      <c r="B16" s="2">
        <v>746.66666666666697</v>
      </c>
      <c r="C16" s="2">
        <v>2384.8753920655099</v>
      </c>
      <c r="D16" s="2">
        <v>0</v>
      </c>
      <c r="E16" s="2">
        <v>777.09629507793397</v>
      </c>
      <c r="F16" s="2">
        <v>3908.6383538101099</v>
      </c>
    </row>
    <row r="17" spans="1:6" x14ac:dyDescent="0.15">
      <c r="A17" s="2" t="s">
        <v>87</v>
      </c>
      <c r="B17" s="2">
        <v>384</v>
      </c>
      <c r="C17" s="2">
        <v>496.84904001364902</v>
      </c>
      <c r="D17" s="2">
        <v>2304</v>
      </c>
      <c r="E17" s="2">
        <v>215.86008196609299</v>
      </c>
      <c r="F17" s="2">
        <v>3400.7091219797398</v>
      </c>
    </row>
    <row r="18" spans="1:6" x14ac:dyDescent="0.15">
      <c r="A18" s="2" t="s">
        <v>18</v>
      </c>
      <c r="B18" s="2">
        <v>128</v>
      </c>
      <c r="C18" s="2">
        <v>645.90375201774305</v>
      </c>
      <c r="D18" s="2">
        <v>0</v>
      </c>
      <c r="E18" s="2">
        <v>246.69723653267701</v>
      </c>
      <c r="F18" s="2">
        <v>1020.60098855042</v>
      </c>
    </row>
    <row r="19" spans="1:6" x14ac:dyDescent="0.15">
      <c r="A19" s="2" t="s">
        <v>88</v>
      </c>
      <c r="B19" s="2">
        <v>298.66666666666703</v>
      </c>
      <c r="C19" s="2">
        <v>1073.1939264294799</v>
      </c>
      <c r="D19" s="2">
        <v>0</v>
      </c>
      <c r="E19" s="2">
        <v>471.80846486874498</v>
      </c>
      <c r="F19" s="2">
        <v>1843.66905796489</v>
      </c>
    </row>
    <row r="20" spans="1:6" x14ac:dyDescent="0.15">
      <c r="A20" s="2" t="s">
        <v>69</v>
      </c>
      <c r="B20" s="2">
        <v>0</v>
      </c>
      <c r="C20" s="2">
        <v>398.26373049515098</v>
      </c>
      <c r="D20" s="2">
        <v>0</v>
      </c>
      <c r="E20" s="2">
        <v>168.273483445447</v>
      </c>
      <c r="F20" s="2">
        <v>566.53721394059801</v>
      </c>
    </row>
    <row r="21" spans="1:6" x14ac:dyDescent="0.15">
      <c r="A21" s="2" t="s">
        <v>146</v>
      </c>
      <c r="B21" s="2">
        <v>224</v>
      </c>
      <c r="C21" s="2">
        <v>0</v>
      </c>
      <c r="D21" s="2">
        <v>0</v>
      </c>
      <c r="E21" s="2">
        <v>0</v>
      </c>
      <c r="F21" s="2">
        <v>224</v>
      </c>
    </row>
    <row r="22" spans="1:6" x14ac:dyDescent="0.15">
      <c r="A22" s="2" t="s">
        <v>89</v>
      </c>
      <c r="B22" s="2">
        <v>960</v>
      </c>
      <c r="C22" s="2">
        <v>1266.5001640441501</v>
      </c>
      <c r="D22" s="2">
        <v>0</v>
      </c>
      <c r="E22" s="2">
        <v>261.657829258486</v>
      </c>
      <c r="F22" s="2">
        <v>2488.1579933026301</v>
      </c>
    </row>
    <row r="23" spans="1:6" x14ac:dyDescent="0.15">
      <c r="A23" s="2" t="s">
        <v>90</v>
      </c>
      <c r="B23" s="2">
        <v>814.54545454545496</v>
      </c>
      <c r="C23" s="2">
        <v>1937.71125605323</v>
      </c>
      <c r="D23" s="2">
        <v>0</v>
      </c>
      <c r="E23" s="2">
        <v>740.09170959803203</v>
      </c>
      <c r="F23" s="2">
        <v>3492.3484201967199</v>
      </c>
    </row>
    <row r="24" spans="1:6" x14ac:dyDescent="0.15">
      <c r="A24" s="2" t="s">
        <v>91</v>
      </c>
      <c r="B24" s="2">
        <v>1600</v>
      </c>
      <c r="C24" s="2">
        <v>0</v>
      </c>
      <c r="D24" s="2">
        <v>0</v>
      </c>
      <c r="E24" s="2">
        <v>0</v>
      </c>
      <c r="F24" s="2">
        <v>1600</v>
      </c>
    </row>
    <row r="25" spans="1:6" x14ac:dyDescent="0.15">
      <c r="A25" s="2" t="s">
        <v>92</v>
      </c>
      <c r="B25" s="2">
        <v>85.3333333333333</v>
      </c>
      <c r="C25" s="2">
        <v>298.10942400818902</v>
      </c>
      <c r="D25" s="2">
        <v>0</v>
      </c>
      <c r="E25" s="2">
        <v>123.348618266339</v>
      </c>
      <c r="F25" s="2">
        <v>506.79137560786103</v>
      </c>
    </row>
    <row r="26" spans="1:6" x14ac:dyDescent="0.15">
      <c r="A26" s="2" t="s">
        <v>93</v>
      </c>
      <c r="B26" s="2">
        <v>885.33333333333303</v>
      </c>
      <c r="C26" s="2">
        <v>2086.7659680573202</v>
      </c>
      <c r="D26" s="2">
        <v>0</v>
      </c>
      <c r="E26" s="2">
        <v>716.96384367309304</v>
      </c>
      <c r="F26" s="2">
        <v>3689.0631450637502</v>
      </c>
    </row>
    <row r="27" spans="1:6" x14ac:dyDescent="0.15">
      <c r="A27" s="2" t="s">
        <v>94</v>
      </c>
      <c r="B27" s="2">
        <v>746.66666666666697</v>
      </c>
      <c r="C27" s="2">
        <v>0</v>
      </c>
      <c r="D27" s="2">
        <v>0</v>
      </c>
      <c r="E27" s="2">
        <v>0</v>
      </c>
      <c r="F27" s="2">
        <v>746.66666666666697</v>
      </c>
    </row>
    <row r="28" spans="1:6" x14ac:dyDescent="0.15">
      <c r="A28" s="2" t="s">
        <v>27</v>
      </c>
      <c r="B28" s="2">
        <v>448</v>
      </c>
      <c r="C28" s="2">
        <v>2146.3878528589598</v>
      </c>
      <c r="D28" s="2">
        <v>0</v>
      </c>
      <c r="E28" s="2">
        <v>721.58941685808099</v>
      </c>
      <c r="F28" s="2">
        <v>3315.9772697170401</v>
      </c>
    </row>
    <row r="29" spans="1:6" x14ac:dyDescent="0.15">
      <c r="A29" s="2" t="s">
        <v>95</v>
      </c>
      <c r="B29" s="2">
        <v>407.27272727272702</v>
      </c>
      <c r="C29" s="2">
        <v>1788.6565440491299</v>
      </c>
      <c r="D29" s="2">
        <v>0</v>
      </c>
      <c r="E29" s="2">
        <v>601.32451404840106</v>
      </c>
      <c r="F29" s="2">
        <v>2797.2537853702602</v>
      </c>
    </row>
    <row r="30" spans="1:6" x14ac:dyDescent="0.15">
      <c r="A30" s="2" t="s">
        <v>96</v>
      </c>
      <c r="B30" s="2">
        <v>746.66666666666697</v>
      </c>
      <c r="C30" s="2">
        <v>0</v>
      </c>
      <c r="D30" s="2">
        <v>0</v>
      </c>
      <c r="E30" s="2">
        <v>0</v>
      </c>
      <c r="F30" s="2">
        <v>746.66666666666697</v>
      </c>
    </row>
    <row r="31" spans="1:6" x14ac:dyDescent="0.15">
      <c r="A31" s="2" t="s">
        <v>71</v>
      </c>
      <c r="B31" s="2">
        <v>384</v>
      </c>
      <c r="C31" s="2">
        <v>1242.1226000341201</v>
      </c>
      <c r="D31" s="2">
        <v>2304</v>
      </c>
      <c r="E31" s="2">
        <v>894.27748243095505</v>
      </c>
      <c r="F31" s="2">
        <v>4824.4000824650802</v>
      </c>
    </row>
    <row r="32" spans="1:6" x14ac:dyDescent="0.15">
      <c r="A32" s="2" t="s">
        <v>97</v>
      </c>
      <c r="B32" s="2">
        <v>0</v>
      </c>
      <c r="C32" s="2">
        <v>182.17798133833799</v>
      </c>
      <c r="D32" s="2">
        <v>0</v>
      </c>
      <c r="E32" s="2">
        <v>71.953360655364193</v>
      </c>
      <c r="F32" s="2">
        <v>254.13134199370199</v>
      </c>
    </row>
    <row r="33" spans="1:6" x14ac:dyDescent="0.15">
      <c r="A33" s="2" t="s">
        <v>98</v>
      </c>
      <c r="B33" s="2">
        <v>610.90909090909099</v>
      </c>
      <c r="C33" s="2">
        <v>0</v>
      </c>
      <c r="D33" s="2">
        <v>0</v>
      </c>
      <c r="E33" s="2">
        <v>92.511463699754003</v>
      </c>
      <c r="F33" s="2">
        <v>703.42055460884501</v>
      </c>
    </row>
    <row r="34" spans="1:6" x14ac:dyDescent="0.15">
      <c r="A34" s="2" t="s">
        <v>49</v>
      </c>
      <c r="B34" s="2">
        <v>149.333333333333</v>
      </c>
      <c r="C34" s="2">
        <v>0</v>
      </c>
      <c r="D34" s="2">
        <v>0</v>
      </c>
      <c r="E34" s="2">
        <v>0</v>
      </c>
      <c r="F34" s="2">
        <v>149.333333333333</v>
      </c>
    </row>
    <row r="35" spans="1:6" x14ac:dyDescent="0.15">
      <c r="A35" s="2" t="s">
        <v>99</v>
      </c>
      <c r="B35" s="2">
        <v>1600</v>
      </c>
      <c r="C35" s="2">
        <v>1490.5471200409499</v>
      </c>
      <c r="D35" s="2">
        <v>0</v>
      </c>
      <c r="E35" s="2">
        <v>92.511463699754003</v>
      </c>
      <c r="F35" s="2">
        <v>3183.0585837407002</v>
      </c>
    </row>
    <row r="36" spans="1:6" x14ac:dyDescent="0.15">
      <c r="A36" s="2" t="s">
        <v>46</v>
      </c>
      <c r="B36" s="2">
        <v>597.33333333333303</v>
      </c>
      <c r="C36" s="2">
        <v>1043.3829840286601</v>
      </c>
      <c r="D36" s="2">
        <v>0</v>
      </c>
      <c r="E36" s="2">
        <v>323.790122949139</v>
      </c>
      <c r="F36" s="2">
        <v>1964.5064403111301</v>
      </c>
    </row>
    <row r="37" spans="1:6" x14ac:dyDescent="0.15">
      <c r="A37" s="2" t="s">
        <v>12</v>
      </c>
      <c r="B37" s="2">
        <v>400</v>
      </c>
      <c r="C37" s="2">
        <v>1117.9103400307099</v>
      </c>
      <c r="D37" s="2">
        <v>0</v>
      </c>
      <c r="E37" s="2">
        <v>370.04585479901601</v>
      </c>
      <c r="F37" s="2">
        <v>1887.9561948297301</v>
      </c>
    </row>
    <row r="38" spans="1:6" x14ac:dyDescent="0.15">
      <c r="A38" s="2" t="s">
        <v>100</v>
      </c>
      <c r="B38" s="2">
        <v>512</v>
      </c>
      <c r="C38" s="2">
        <v>546.53394401501396</v>
      </c>
      <c r="D38" s="2">
        <v>3072</v>
      </c>
      <c r="E38" s="2">
        <v>400.88300936560103</v>
      </c>
      <c r="F38" s="2">
        <v>4531.4169533806098</v>
      </c>
    </row>
    <row r="39" spans="1:6" x14ac:dyDescent="0.15">
      <c r="A39" s="2" t="s">
        <v>101</v>
      </c>
      <c r="B39" s="2">
        <v>128</v>
      </c>
      <c r="C39" s="2">
        <v>298.10942400818902</v>
      </c>
      <c r="D39" s="2">
        <v>0</v>
      </c>
      <c r="E39" s="2">
        <v>131.057906907985</v>
      </c>
      <c r="F39" s="2">
        <v>557.16733091617402</v>
      </c>
    </row>
    <row r="40" spans="1:6" x14ac:dyDescent="0.15">
      <c r="A40" s="2" t="s">
        <v>102</v>
      </c>
      <c r="B40" s="2">
        <v>814.54545454545496</v>
      </c>
      <c r="C40" s="2">
        <v>1639.6018320450401</v>
      </c>
      <c r="D40" s="2">
        <v>0</v>
      </c>
      <c r="E40" s="2">
        <v>462.55731849876997</v>
      </c>
      <c r="F40" s="2">
        <v>2916.70460508926</v>
      </c>
    </row>
    <row r="41" spans="1:6" x14ac:dyDescent="0.15">
      <c r="A41" s="2" t="s">
        <v>103</v>
      </c>
      <c r="B41" s="2">
        <v>224</v>
      </c>
      <c r="C41" s="2">
        <v>0</v>
      </c>
      <c r="D41" s="2">
        <v>0</v>
      </c>
      <c r="E41" s="2">
        <v>0</v>
      </c>
      <c r="F41" s="2">
        <v>224</v>
      </c>
    </row>
    <row r="42" spans="1:6" x14ac:dyDescent="0.15">
      <c r="B42">
        <f>SUM(B3:B41)</f>
        <v>23616</v>
      </c>
      <c r="C42">
        <f>SUM(C3:C41)</f>
        <v>35424</v>
      </c>
    </row>
  </sheetData>
  <mergeCells count="2">
    <mergeCell ref="B1:C1"/>
    <mergeCell ref="D1:E1"/>
  </mergeCells>
  <phoneticPr fontId="1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9"/>
  <sheetViews>
    <sheetView workbookViewId="0">
      <selection activeCell="A2" sqref="A2:D38"/>
    </sheetView>
  </sheetViews>
  <sheetFormatPr defaultColWidth="9" defaultRowHeight="14.25" x14ac:dyDescent="0.15"/>
  <cols>
    <col min="2" max="4" width="12.625"/>
  </cols>
  <sheetData>
    <row r="1" spans="1:4" x14ac:dyDescent="0.15">
      <c r="A1" s="14" t="s">
        <v>147</v>
      </c>
      <c r="B1" s="14" t="s">
        <v>156</v>
      </c>
      <c r="C1" s="14" t="s">
        <v>157</v>
      </c>
      <c r="D1" s="14" t="s">
        <v>143</v>
      </c>
    </row>
    <row r="2" spans="1:4" x14ac:dyDescent="0.15">
      <c r="A2" s="4" t="s">
        <v>105</v>
      </c>
      <c r="B2" s="4">
        <v>1333.3333333333301</v>
      </c>
      <c r="C2" s="4">
        <v>0</v>
      </c>
      <c r="D2" s="15">
        <v>1333.3333333333301</v>
      </c>
    </row>
    <row r="3" spans="1:4" x14ac:dyDescent="0.15">
      <c r="A3" s="4" t="s">
        <v>106</v>
      </c>
      <c r="B3" s="4">
        <v>814.54545454545496</v>
      </c>
      <c r="C3" s="4">
        <v>1709.9936557895601</v>
      </c>
      <c r="D3" s="15">
        <v>2524.5391103350098</v>
      </c>
    </row>
    <row r="4" spans="1:4" x14ac:dyDescent="0.15">
      <c r="A4" s="4" t="s">
        <v>107</v>
      </c>
      <c r="B4" s="4">
        <v>1333.3333333333301</v>
      </c>
      <c r="C4" s="4">
        <v>2687.1328876693001</v>
      </c>
      <c r="D4" s="15">
        <v>4020.4662210026399</v>
      </c>
    </row>
    <row r="5" spans="1:4" x14ac:dyDescent="0.15">
      <c r="A5" s="4" t="s">
        <v>108</v>
      </c>
      <c r="B5" s="4">
        <v>1568</v>
      </c>
      <c r="C5" s="4">
        <v>2137.4920697369498</v>
      </c>
      <c r="D5" s="15">
        <v>3705.4920697369498</v>
      </c>
    </row>
    <row r="6" spans="1:4" x14ac:dyDescent="0.15">
      <c r="A6" s="4" t="s">
        <v>49</v>
      </c>
      <c r="B6" s="4">
        <v>448</v>
      </c>
      <c r="C6" s="4">
        <v>1709.9936557895601</v>
      </c>
      <c r="D6" s="15">
        <v>2157.9936557895599</v>
      </c>
    </row>
    <row r="7" spans="1:4" x14ac:dyDescent="0.15">
      <c r="A7" s="4" t="s">
        <v>43</v>
      </c>
      <c r="B7" s="4">
        <v>666.66666666666697</v>
      </c>
      <c r="C7" s="4">
        <v>1954.27846375949</v>
      </c>
      <c r="D7" s="15">
        <v>2620.9451304261602</v>
      </c>
    </row>
    <row r="8" spans="1:4" x14ac:dyDescent="0.15">
      <c r="A8" s="4" t="s">
        <v>97</v>
      </c>
      <c r="B8" s="4">
        <v>363.63636363636402</v>
      </c>
      <c r="C8" s="4">
        <v>1016.0881383253</v>
      </c>
      <c r="D8" s="15">
        <v>1379.7245019616701</v>
      </c>
    </row>
    <row r="9" spans="1:4" x14ac:dyDescent="0.15">
      <c r="A9" s="4" t="s">
        <v>109</v>
      </c>
      <c r="B9" s="4">
        <v>560</v>
      </c>
      <c r="C9" s="4">
        <v>692.14028924815398</v>
      </c>
      <c r="D9" s="15">
        <v>1252.1402892481501</v>
      </c>
    </row>
    <row r="10" spans="1:4" x14ac:dyDescent="0.15">
      <c r="A10" s="4" t="s">
        <v>110</v>
      </c>
      <c r="B10" s="4">
        <v>448</v>
      </c>
      <c r="C10" s="4">
        <v>0</v>
      </c>
      <c r="D10" s="15">
        <v>448</v>
      </c>
    </row>
    <row r="11" spans="1:4" x14ac:dyDescent="0.15">
      <c r="A11" s="4" t="s">
        <v>111</v>
      </c>
      <c r="B11" s="4">
        <v>2240</v>
      </c>
      <c r="C11" s="4">
        <v>1628.5653864662399</v>
      </c>
      <c r="D11" s="15">
        <v>3868.5653864662399</v>
      </c>
    </row>
    <row r="12" spans="1:4" x14ac:dyDescent="0.15">
      <c r="A12" s="4" t="s">
        <v>112</v>
      </c>
      <c r="B12" s="4">
        <v>336</v>
      </c>
      <c r="C12" s="4">
        <v>468.21254860904497</v>
      </c>
      <c r="D12" s="15">
        <v>804.21254860904503</v>
      </c>
    </row>
    <row r="13" spans="1:4" x14ac:dyDescent="0.15">
      <c r="A13" s="4" t="s">
        <v>113</v>
      </c>
      <c r="B13" s="4">
        <v>746.66666666666697</v>
      </c>
      <c r="C13" s="4">
        <v>732.85442390980995</v>
      </c>
      <c r="D13" s="15">
        <v>1479.52109057648</v>
      </c>
    </row>
    <row r="14" spans="1:4" x14ac:dyDescent="0.15">
      <c r="A14" s="4" t="s">
        <v>114</v>
      </c>
      <c r="B14" s="4">
        <v>896</v>
      </c>
      <c r="C14" s="4">
        <v>0</v>
      </c>
      <c r="D14" s="15">
        <v>896</v>
      </c>
    </row>
    <row r="15" spans="1:4" x14ac:dyDescent="0.15">
      <c r="A15" s="4" t="s">
        <v>92</v>
      </c>
      <c r="B15" s="4">
        <v>933.33333333333303</v>
      </c>
      <c r="C15" s="4">
        <v>2157.8491370677698</v>
      </c>
      <c r="D15" s="15">
        <v>3091.1824704011101</v>
      </c>
    </row>
    <row r="16" spans="1:4" x14ac:dyDescent="0.15">
      <c r="A16" s="4" t="s">
        <v>115</v>
      </c>
      <c r="B16" s="4">
        <v>1333.3333333333301</v>
      </c>
      <c r="C16" s="4">
        <v>2564.9904836843398</v>
      </c>
      <c r="D16" s="15">
        <v>3898.3238170176701</v>
      </c>
    </row>
    <row r="17" spans="1:4" x14ac:dyDescent="0.15">
      <c r="A17" s="4" t="s">
        <v>116</v>
      </c>
      <c r="B17" s="4">
        <v>784</v>
      </c>
      <c r="C17" s="4">
        <v>1506.4229824812801</v>
      </c>
      <c r="D17" s="15">
        <v>2290.4229824812801</v>
      </c>
    </row>
    <row r="18" spans="1:4" x14ac:dyDescent="0.15">
      <c r="A18" s="4" t="s">
        <v>117</v>
      </c>
      <c r="B18" s="4">
        <v>2240</v>
      </c>
      <c r="C18" s="4">
        <v>3094.2742342858701</v>
      </c>
      <c r="D18" s="15">
        <v>5334.2742342858701</v>
      </c>
    </row>
    <row r="19" spans="1:4" x14ac:dyDescent="0.15">
      <c r="A19" s="4" t="s">
        <v>118</v>
      </c>
      <c r="B19" s="4">
        <v>1333.3333333333301</v>
      </c>
      <c r="C19" s="4">
        <v>3297.8449075941498</v>
      </c>
      <c r="D19" s="15">
        <v>4631.1782409274801</v>
      </c>
    </row>
    <row r="20" spans="1:4" x14ac:dyDescent="0.15">
      <c r="A20" s="4" t="s">
        <v>15</v>
      </c>
      <c r="B20" s="4">
        <v>0</v>
      </c>
      <c r="C20" s="4">
        <v>0</v>
      </c>
      <c r="D20" s="15">
        <v>0</v>
      </c>
    </row>
    <row r="21" spans="1:4" x14ac:dyDescent="0.15">
      <c r="A21" s="4" t="s">
        <v>119</v>
      </c>
      <c r="B21" s="4">
        <v>896</v>
      </c>
      <c r="C21" s="4">
        <v>2320.7056757144001</v>
      </c>
      <c r="D21" s="15">
        <v>3216.7056757144001</v>
      </c>
    </row>
    <row r="22" spans="1:4" x14ac:dyDescent="0.15">
      <c r="A22" s="4" t="s">
        <v>72</v>
      </c>
      <c r="B22" s="4">
        <v>704</v>
      </c>
      <c r="C22" s="4">
        <v>750.54621743311702</v>
      </c>
      <c r="D22" s="15">
        <v>1454.5462174331201</v>
      </c>
    </row>
    <row r="23" spans="1:4" x14ac:dyDescent="0.15">
      <c r="A23" s="4" t="s">
        <v>22</v>
      </c>
      <c r="B23" s="4">
        <v>176</v>
      </c>
      <c r="C23" s="4">
        <v>490.05012992757003</v>
      </c>
      <c r="D23" s="15">
        <v>666.05012992756997</v>
      </c>
    </row>
    <row r="24" spans="1:4" x14ac:dyDescent="0.15">
      <c r="A24" s="4" t="s">
        <v>120</v>
      </c>
      <c r="B24" s="4">
        <v>203.636363636364</v>
      </c>
      <c r="C24" s="4">
        <v>0</v>
      </c>
      <c r="D24" s="15">
        <v>203.636363636364</v>
      </c>
    </row>
    <row r="25" spans="1:4" x14ac:dyDescent="0.15">
      <c r="A25" s="4" t="s">
        <v>121</v>
      </c>
      <c r="B25" s="4">
        <v>896</v>
      </c>
      <c r="C25" s="4">
        <v>2564.9904836843398</v>
      </c>
      <c r="D25" s="15">
        <v>3460.9904836843398</v>
      </c>
    </row>
    <row r="26" spans="1:4" x14ac:dyDescent="0.15">
      <c r="A26" s="4" t="s">
        <v>122</v>
      </c>
      <c r="B26" s="4">
        <v>814.54545454545496</v>
      </c>
      <c r="C26" s="4">
        <v>2564.9904836843398</v>
      </c>
      <c r="D26" s="15">
        <v>3379.5359382297902</v>
      </c>
    </row>
    <row r="27" spans="1:4" x14ac:dyDescent="0.15">
      <c r="A27" s="4" t="s">
        <v>21</v>
      </c>
      <c r="B27" s="4">
        <v>1120</v>
      </c>
      <c r="C27" s="4">
        <v>1994.99259842115</v>
      </c>
      <c r="D27" s="15">
        <v>3114.99259842115</v>
      </c>
    </row>
    <row r="28" spans="1:4" x14ac:dyDescent="0.15">
      <c r="A28" s="13" t="s">
        <v>123</v>
      </c>
      <c r="B28" s="4">
        <v>1333.3333333333301</v>
      </c>
      <c r="C28" s="4">
        <v>0</v>
      </c>
      <c r="D28" s="15">
        <v>1333.3333333333301</v>
      </c>
    </row>
    <row r="29" spans="1:4" x14ac:dyDescent="0.15">
      <c r="A29" s="4" t="s">
        <v>124</v>
      </c>
      <c r="B29" s="4">
        <v>333.33333333333297</v>
      </c>
      <c r="C29" s="4">
        <v>0</v>
      </c>
      <c r="D29" s="15">
        <v>333.33333333333297</v>
      </c>
    </row>
    <row r="30" spans="1:4" x14ac:dyDescent="0.15">
      <c r="A30" s="4" t="s">
        <v>125</v>
      </c>
      <c r="B30" s="4">
        <v>1120</v>
      </c>
      <c r="C30" s="4">
        <v>1506.4229824812801</v>
      </c>
      <c r="D30" s="15">
        <v>2626.4229824812801</v>
      </c>
    </row>
    <row r="31" spans="1:4" x14ac:dyDescent="0.15">
      <c r="A31" s="13" t="s">
        <v>81</v>
      </c>
      <c r="B31" s="4">
        <v>333.33333333333297</v>
      </c>
      <c r="C31" s="4">
        <v>0</v>
      </c>
      <c r="D31" s="15">
        <v>333.33333333333297</v>
      </c>
    </row>
    <row r="32" spans="1:4" x14ac:dyDescent="0.15">
      <c r="A32" s="4" t="s">
        <v>65</v>
      </c>
      <c r="B32" s="4">
        <v>814.54545454545496</v>
      </c>
      <c r="C32" s="4">
        <v>0</v>
      </c>
      <c r="D32" s="15">
        <v>814.54545454545496</v>
      </c>
    </row>
    <row r="33" spans="1:4" x14ac:dyDescent="0.15">
      <c r="A33" s="4" t="s">
        <v>51</v>
      </c>
      <c r="B33" s="4">
        <v>203.636363636364</v>
      </c>
      <c r="C33" s="4">
        <v>0</v>
      </c>
      <c r="D33" s="15">
        <v>203.636363636364</v>
      </c>
    </row>
    <row r="34" spans="1:4" x14ac:dyDescent="0.15">
      <c r="A34" s="4" t="s">
        <v>36</v>
      </c>
      <c r="B34" s="4">
        <v>436.36363636363598</v>
      </c>
      <c r="C34" s="4">
        <v>1113.34651874783</v>
      </c>
      <c r="D34" s="15">
        <v>1549.7101551114699</v>
      </c>
    </row>
    <row r="35" spans="1:4" x14ac:dyDescent="0.15">
      <c r="A35" s="4" t="s">
        <v>163</v>
      </c>
      <c r="B35" s="4">
        <v>814.54545454545496</v>
      </c>
      <c r="C35" s="4">
        <v>2442.8480796993699</v>
      </c>
      <c r="D35" s="15">
        <v>3257.3935342448199</v>
      </c>
    </row>
    <row r="36" spans="1:4" x14ac:dyDescent="0.15">
      <c r="A36" s="4" t="s">
        <v>127</v>
      </c>
      <c r="B36" s="4">
        <v>896</v>
      </c>
      <c r="C36" s="4">
        <v>1954.27846375949</v>
      </c>
      <c r="D36" s="15">
        <v>2850.27846375949</v>
      </c>
    </row>
    <row r="37" spans="1:4" x14ac:dyDescent="0.15">
      <c r="A37" s="4" t="s">
        <v>128</v>
      </c>
      <c r="B37" s="4">
        <v>814.54545454545496</v>
      </c>
      <c r="C37" s="4">
        <v>1465.7088478196199</v>
      </c>
      <c r="D37" s="15">
        <v>2280.2543023650801</v>
      </c>
    </row>
    <row r="38" spans="1:4" x14ac:dyDescent="0.15">
      <c r="A38" s="4" t="s">
        <v>62</v>
      </c>
      <c r="B38" s="4">
        <v>3200</v>
      </c>
      <c r="C38" s="4">
        <v>3704.9862542107098</v>
      </c>
      <c r="D38" s="15">
        <v>6904.9862542107103</v>
      </c>
    </row>
    <row r="39" spans="1:4" x14ac:dyDescent="0.15">
      <c r="B39" s="4">
        <v>33488</v>
      </c>
      <c r="C39" s="4">
        <v>50232</v>
      </c>
      <c r="D39" s="15">
        <v>83720</v>
      </c>
    </row>
  </sheetData>
  <phoneticPr fontId="1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81"/>
  <sheetViews>
    <sheetView topLeftCell="A81" workbookViewId="0">
      <selection activeCell="J4" sqref="J4:S115"/>
    </sheetView>
  </sheetViews>
  <sheetFormatPr defaultColWidth="9" defaultRowHeight="14.25" x14ac:dyDescent="0.15"/>
  <cols>
    <col min="2" max="2" width="12.375" customWidth="1"/>
    <col min="15" max="19" width="12.625"/>
  </cols>
  <sheetData>
    <row r="1" spans="1:21" ht="27" x14ac:dyDescent="0.15">
      <c r="A1" t="s">
        <v>12</v>
      </c>
      <c r="B1">
        <v>4932.3686693928903</v>
      </c>
      <c r="C1">
        <v>1000</v>
      </c>
      <c r="D1">
        <v>1665.1147357162699</v>
      </c>
      <c r="E1">
        <v>13525.2279392404</v>
      </c>
      <c r="F1">
        <v>21122.711344349598</v>
      </c>
      <c r="J1" s="43" t="s">
        <v>164</v>
      </c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t="20.25" x14ac:dyDescent="0.15">
      <c r="A2" t="s">
        <v>13</v>
      </c>
      <c r="B2">
        <v>1992.87826360491</v>
      </c>
      <c r="C2">
        <v>0</v>
      </c>
      <c r="D2">
        <v>3534.0930626542399</v>
      </c>
      <c r="E2">
        <v>9251.6874050317401</v>
      </c>
      <c r="F2">
        <v>14778.6587312909</v>
      </c>
      <c r="J2" s="42" t="s">
        <v>1</v>
      </c>
      <c r="K2" s="41" t="s">
        <v>2</v>
      </c>
      <c r="L2" s="41"/>
      <c r="M2" s="41"/>
      <c r="N2" s="41"/>
      <c r="O2" s="41" t="s">
        <v>3</v>
      </c>
      <c r="P2" s="41"/>
      <c r="Q2" s="41" t="s">
        <v>4</v>
      </c>
      <c r="R2" s="41"/>
      <c r="S2" s="41"/>
      <c r="T2" s="41"/>
      <c r="U2" s="41"/>
    </row>
    <row r="3" spans="1:21" ht="112.5" x14ac:dyDescent="0.15">
      <c r="A3" t="s">
        <v>14</v>
      </c>
      <c r="B3">
        <v>3251.5382195658999</v>
      </c>
      <c r="C3">
        <v>1000</v>
      </c>
      <c r="D3">
        <v>3534.0930626542399</v>
      </c>
      <c r="E3">
        <v>12274.718443244699</v>
      </c>
      <c r="F3">
        <v>20060.349725464799</v>
      </c>
      <c r="J3" s="42"/>
      <c r="K3" s="7" t="s">
        <v>165</v>
      </c>
      <c r="L3" s="8" t="s">
        <v>6</v>
      </c>
      <c r="M3" s="8" t="s">
        <v>7</v>
      </c>
      <c r="N3" s="8" t="s">
        <v>8</v>
      </c>
      <c r="O3" s="7" t="s">
        <v>7</v>
      </c>
      <c r="P3" s="7" t="s">
        <v>8</v>
      </c>
      <c r="Q3" s="7" t="s">
        <v>7</v>
      </c>
      <c r="R3" s="7" t="s">
        <v>8</v>
      </c>
      <c r="S3" s="7" t="s">
        <v>9</v>
      </c>
      <c r="T3" s="9" t="s">
        <v>10</v>
      </c>
      <c r="U3" s="4" t="s">
        <v>11</v>
      </c>
    </row>
    <row r="4" spans="1:21" x14ac:dyDescent="0.15">
      <c r="A4" t="s">
        <v>15</v>
      </c>
      <c r="B4">
        <v>5616.8606480025201</v>
      </c>
      <c r="C4">
        <v>0</v>
      </c>
      <c r="D4">
        <v>2259.50912807031</v>
      </c>
      <c r="E4">
        <v>13472.975197445399</v>
      </c>
      <c r="F4">
        <v>21349.3449735182</v>
      </c>
      <c r="J4" s="4" t="s">
        <v>12</v>
      </c>
      <c r="K4" s="2">
        <v>4932.3686693928903</v>
      </c>
      <c r="L4" s="2">
        <v>1000</v>
      </c>
      <c r="M4" s="2">
        <v>1665.1147357162699</v>
      </c>
      <c r="N4" s="2">
        <v>13525.2279392404</v>
      </c>
      <c r="O4" s="2">
        <f t="array" ref="O4:O115">SUMIF($A$60:$A$181,J4:$J$115,$B$60:$B$181)</f>
        <v>1854.54545454545</v>
      </c>
      <c r="P4" s="2">
        <f t="array" ref="P4:P115">SUMIF($A$60:$A$181,$J$4:$J$115,$C$60:$C$181)</f>
        <v>5056.1833962847204</v>
      </c>
      <c r="Q4" s="2">
        <f t="array" ref="Q4:Q115">SUMIF($A$60:$A$181,$J$4:$J$115,$D$60:$D$181)</f>
        <v>1745.45454545455</v>
      </c>
      <c r="R4" s="2">
        <f t="array" ref="R4:R115">SUMIF($A$60:$A$181,$J$4:$J$115,$E$60:$E$181)</f>
        <v>5408.9004868636803</v>
      </c>
      <c r="S4" s="2">
        <f>SUM(K4:R4)</f>
        <v>35187.795227497998</v>
      </c>
      <c r="T4" s="2"/>
      <c r="U4" s="2"/>
    </row>
    <row r="5" spans="1:21" x14ac:dyDescent="0.15">
      <c r="A5" t="s">
        <v>16</v>
      </c>
      <c r="B5">
        <v>5085.5053778685497</v>
      </c>
      <c r="C5">
        <v>1000</v>
      </c>
      <c r="D5">
        <v>2828.8789940218498</v>
      </c>
      <c r="E5">
        <v>13305.7082974106</v>
      </c>
      <c r="F5">
        <v>22220.092669301001</v>
      </c>
      <c r="J5" s="4" t="s">
        <v>13</v>
      </c>
      <c r="K5" s="2">
        <v>1992.87826360491</v>
      </c>
      <c r="L5" s="2">
        <v>0</v>
      </c>
      <c r="M5" s="2">
        <v>3534.0930626542399</v>
      </c>
      <c r="N5" s="2">
        <v>9251.6874050317401</v>
      </c>
      <c r="O5" s="2">
        <v>1745.45454545455</v>
      </c>
      <c r="P5" s="2">
        <v>2054.7511597847001</v>
      </c>
      <c r="Q5" s="2">
        <v>2443.6363636363599</v>
      </c>
      <c r="R5" s="2">
        <v>2519.4273160323301</v>
      </c>
      <c r="S5" s="2">
        <f t="shared" ref="S5:S36" si="0">SUM(K5:R5)</f>
        <v>23541.9281161988</v>
      </c>
      <c r="T5" s="2"/>
      <c r="U5" s="2"/>
    </row>
    <row r="6" spans="1:21" x14ac:dyDescent="0.15">
      <c r="A6" t="s">
        <v>17</v>
      </c>
      <c r="B6">
        <v>1872.2868826675101</v>
      </c>
      <c r="C6">
        <v>0</v>
      </c>
      <c r="D6">
        <v>1917.68707482993</v>
      </c>
      <c r="E6">
        <v>7209.2560314160901</v>
      </c>
      <c r="F6">
        <v>10999.229988913499</v>
      </c>
      <c r="J6" s="4" t="s">
        <v>14</v>
      </c>
      <c r="K6" s="2">
        <v>3251.5382195658999</v>
      </c>
      <c r="L6" s="2">
        <v>1000</v>
      </c>
      <c r="M6" s="2">
        <v>3534.0930626542399</v>
      </c>
      <c r="N6" s="2">
        <v>12274.718443244699</v>
      </c>
      <c r="O6" s="2">
        <v>1745.45454545455</v>
      </c>
      <c r="P6" s="2">
        <v>4965.6486361463603</v>
      </c>
      <c r="Q6" s="2">
        <v>2443.6363636363599</v>
      </c>
      <c r="R6" s="2">
        <v>6613.4967045848598</v>
      </c>
      <c r="S6" s="2">
        <f t="shared" si="0"/>
        <v>35828.585975287002</v>
      </c>
      <c r="T6" s="2"/>
      <c r="U6" s="2"/>
    </row>
    <row r="7" spans="1:21" x14ac:dyDescent="0.15">
      <c r="A7" t="s">
        <v>18</v>
      </c>
      <c r="B7">
        <v>1670.9657124882001</v>
      </c>
      <c r="C7">
        <v>0</v>
      </c>
      <c r="D7">
        <v>3052.12184811416</v>
      </c>
      <c r="E7">
        <v>7128.9267250291396</v>
      </c>
      <c r="F7">
        <v>11852.0142856315</v>
      </c>
      <c r="J7" s="4" t="s">
        <v>15</v>
      </c>
      <c r="K7" s="2">
        <v>5616.8606480025201</v>
      </c>
      <c r="L7" s="2">
        <v>0</v>
      </c>
      <c r="M7" s="2">
        <v>2259.50912807031</v>
      </c>
      <c r="N7" s="2">
        <v>13472.975197445399</v>
      </c>
      <c r="O7" s="2">
        <v>872.72727272727298</v>
      </c>
      <c r="P7" s="2">
        <v>3253.3560029924502</v>
      </c>
      <c r="Q7" s="2">
        <v>1221.8181818181799</v>
      </c>
      <c r="R7" s="2">
        <v>4408.9978030565799</v>
      </c>
      <c r="S7" s="2">
        <f t="shared" si="0"/>
        <v>31106.244234112699</v>
      </c>
      <c r="T7" s="2"/>
      <c r="U7" s="2"/>
    </row>
    <row r="8" spans="1:21" x14ac:dyDescent="0.15">
      <c r="A8" t="s">
        <v>19</v>
      </c>
      <c r="B8">
        <v>3032.8660650070101</v>
      </c>
      <c r="C8">
        <v>0</v>
      </c>
      <c r="D8">
        <v>3179.9676531028199</v>
      </c>
      <c r="E8">
        <v>9663.0458032171591</v>
      </c>
      <c r="F8">
        <v>15875.879521327</v>
      </c>
      <c r="J8" s="4" t="s">
        <v>16</v>
      </c>
      <c r="K8" s="2">
        <v>5085.5053778685497</v>
      </c>
      <c r="L8" s="2">
        <v>1000</v>
      </c>
      <c r="M8" s="2">
        <v>2828.8789940218498</v>
      </c>
      <c r="N8" s="2">
        <v>13305.7082974106</v>
      </c>
      <c r="O8" s="2">
        <v>1221.8181818181799</v>
      </c>
      <c r="P8" s="2">
        <v>4006.7647615801702</v>
      </c>
      <c r="Q8" s="2">
        <v>2094.54545454545</v>
      </c>
      <c r="R8" s="2">
        <v>6802.4537532872901</v>
      </c>
      <c r="S8" s="2">
        <f t="shared" si="0"/>
        <v>36345.674820532098</v>
      </c>
      <c r="T8" s="2"/>
      <c r="U8" s="2"/>
    </row>
    <row r="9" spans="1:21" x14ac:dyDescent="0.15">
      <c r="A9" t="s">
        <v>20</v>
      </c>
      <c r="B9">
        <v>3336.6512731978901</v>
      </c>
      <c r="C9">
        <v>0</v>
      </c>
      <c r="D9">
        <v>1391.64475849678</v>
      </c>
      <c r="E9">
        <v>12865.393635460799</v>
      </c>
      <c r="F9">
        <v>17593.689667155501</v>
      </c>
      <c r="J9" s="4" t="s">
        <v>17</v>
      </c>
      <c r="K9" s="2">
        <v>1872.2868826675101</v>
      </c>
      <c r="L9" s="2">
        <v>0</v>
      </c>
      <c r="M9" s="2">
        <v>1917.68707482993</v>
      </c>
      <c r="N9" s="2">
        <v>7209.2560314160901</v>
      </c>
      <c r="O9" s="2">
        <v>1221.8181818181799</v>
      </c>
      <c r="P9" s="2">
        <v>2739.66821304627</v>
      </c>
      <c r="Q9" s="2">
        <v>0</v>
      </c>
      <c r="R9" s="2">
        <v>1763.5991212226299</v>
      </c>
      <c r="S9" s="2">
        <f t="shared" si="0"/>
        <v>16724.315505000599</v>
      </c>
      <c r="T9" s="2"/>
      <c r="U9" s="2"/>
    </row>
    <row r="10" spans="1:21" x14ac:dyDescent="0.15">
      <c r="A10" t="s">
        <v>21</v>
      </c>
      <c r="B10">
        <v>1892.41899968544</v>
      </c>
      <c r="C10">
        <v>0</v>
      </c>
      <c r="D10">
        <v>1644.4698706044001</v>
      </c>
      <c r="E10">
        <v>10063.351384830299</v>
      </c>
      <c r="F10">
        <v>13600.240255120199</v>
      </c>
      <c r="J10" s="4" t="s">
        <v>18</v>
      </c>
      <c r="K10" s="2">
        <v>1670.9657124882001</v>
      </c>
      <c r="L10" s="2">
        <v>0</v>
      </c>
      <c r="M10" s="2">
        <v>3052.12184811416</v>
      </c>
      <c r="N10" s="2">
        <v>7128.9267250291396</v>
      </c>
      <c r="O10" s="2">
        <v>2571.6363636363599</v>
      </c>
      <c r="P10" s="2">
        <v>5154.9410193230597</v>
      </c>
      <c r="Q10" s="2">
        <v>4189.0909090909099</v>
      </c>
      <c r="R10" s="2">
        <v>5390.5280067653503</v>
      </c>
      <c r="S10" s="2">
        <f t="shared" si="0"/>
        <v>29158.210584447199</v>
      </c>
      <c r="T10" s="2"/>
      <c r="U10" s="2"/>
    </row>
    <row r="11" spans="1:21" x14ac:dyDescent="0.15">
      <c r="A11" t="s">
        <v>22</v>
      </c>
      <c r="B11">
        <v>392.57628184963801</v>
      </c>
      <c r="C11">
        <v>0</v>
      </c>
      <c r="D11">
        <v>2950.9918032711098</v>
      </c>
      <c r="E11">
        <v>5263.5542484114403</v>
      </c>
      <c r="F11">
        <v>8607.1223335321902</v>
      </c>
      <c r="J11" s="4" t="s">
        <v>19</v>
      </c>
      <c r="K11" s="2">
        <v>3032.8660650070101</v>
      </c>
      <c r="L11" s="2">
        <v>0</v>
      </c>
      <c r="M11" s="2">
        <v>3179.9676531028199</v>
      </c>
      <c r="N11" s="2">
        <v>9663.0458032171591</v>
      </c>
      <c r="O11" s="2">
        <v>2094.54545454545</v>
      </c>
      <c r="P11" s="2">
        <v>3424.5852663078399</v>
      </c>
      <c r="Q11" s="2">
        <v>4189.0909090909099</v>
      </c>
      <c r="R11" s="2">
        <v>5143.8307702326701</v>
      </c>
      <c r="S11" s="2">
        <f t="shared" si="0"/>
        <v>30727.9319215039</v>
      </c>
      <c r="T11" s="2"/>
      <c r="U11" s="2"/>
    </row>
    <row r="12" spans="1:21" x14ac:dyDescent="0.15">
      <c r="A12" t="s">
        <v>23</v>
      </c>
      <c r="B12">
        <v>1384.9223262401299</v>
      </c>
      <c r="C12">
        <v>0</v>
      </c>
      <c r="D12">
        <v>3304.94696022178</v>
      </c>
      <c r="E12">
        <v>4763.1648054327698</v>
      </c>
      <c r="F12">
        <v>9453.0340918946804</v>
      </c>
      <c r="J12" s="4" t="s">
        <v>20</v>
      </c>
      <c r="K12" s="2">
        <v>3336.6512731978901</v>
      </c>
      <c r="L12" s="2">
        <v>0</v>
      </c>
      <c r="M12" s="2">
        <v>1391.64475849678</v>
      </c>
      <c r="N12" s="2">
        <v>12865.393635460799</v>
      </c>
      <c r="O12" s="2">
        <v>1890.9090909090901</v>
      </c>
      <c r="P12" s="2">
        <v>4566.1136884104499</v>
      </c>
      <c r="Q12" s="2">
        <v>0</v>
      </c>
      <c r="R12" s="2">
        <v>2939.3318687043802</v>
      </c>
      <c r="S12" s="2">
        <f t="shared" si="0"/>
        <v>26990.044315179399</v>
      </c>
      <c r="T12" s="2"/>
      <c r="U12" s="2"/>
    </row>
    <row r="13" spans="1:21" x14ac:dyDescent="0.15">
      <c r="A13" t="s">
        <v>24</v>
      </c>
      <c r="B13">
        <v>1721.29600503303</v>
      </c>
      <c r="C13">
        <v>1000</v>
      </c>
      <c r="D13">
        <v>4006.9210176256902</v>
      </c>
      <c r="E13">
        <v>3174.97972484923</v>
      </c>
      <c r="F13">
        <v>9903.1967475079491</v>
      </c>
      <c r="J13" s="4" t="s">
        <v>21</v>
      </c>
      <c r="K13" s="2">
        <v>1892.41899968544</v>
      </c>
      <c r="L13" s="2">
        <v>0</v>
      </c>
      <c r="M13" s="2">
        <v>1644.4698706044001</v>
      </c>
      <c r="N13" s="2">
        <v>10063.351384830299</v>
      </c>
      <c r="O13" s="2">
        <v>2178.9090909090901</v>
      </c>
      <c r="P13" s="2">
        <v>3450.4413366019799</v>
      </c>
      <c r="Q13" s="2">
        <v>0</v>
      </c>
      <c r="R13" s="2">
        <v>1889.57048702425</v>
      </c>
      <c r="S13" s="2">
        <f t="shared" si="0"/>
        <v>21119.161169655501</v>
      </c>
      <c r="T13" s="2"/>
      <c r="U13" s="2"/>
    </row>
    <row r="14" spans="1:21" x14ac:dyDescent="0.15">
      <c r="A14" t="s">
        <v>25</v>
      </c>
      <c r="B14">
        <v>707.80665960742999</v>
      </c>
      <c r="C14">
        <v>0</v>
      </c>
      <c r="D14">
        <v>1278.4580498866201</v>
      </c>
      <c r="E14">
        <v>2231.39488904364</v>
      </c>
      <c r="F14">
        <v>4217.6595985376998</v>
      </c>
      <c r="J14" s="4" t="s">
        <v>22</v>
      </c>
      <c r="K14" s="2">
        <v>392.57628184963801</v>
      </c>
      <c r="L14" s="2">
        <v>0</v>
      </c>
      <c r="M14" s="2">
        <v>2950.9918032711098</v>
      </c>
      <c r="N14" s="2">
        <v>5263.5542484114403</v>
      </c>
      <c r="O14" s="2">
        <v>786.90909090909099</v>
      </c>
      <c r="P14" s="2">
        <v>2011.4189984177301</v>
      </c>
      <c r="Q14" s="2">
        <v>0</v>
      </c>
      <c r="R14" s="2">
        <v>1347.6497134737001</v>
      </c>
      <c r="S14" s="2">
        <f t="shared" si="0"/>
        <v>12753.1001363327</v>
      </c>
      <c r="T14" s="2"/>
      <c r="U14" s="2"/>
    </row>
    <row r="15" spans="1:21" x14ac:dyDescent="0.15">
      <c r="A15" t="s">
        <v>26</v>
      </c>
      <c r="B15">
        <v>353.903329803715</v>
      </c>
      <c r="C15">
        <v>0</v>
      </c>
      <c r="D15">
        <v>1246.6903044045901</v>
      </c>
      <c r="E15">
        <v>1117.6784390309699</v>
      </c>
      <c r="F15">
        <v>2718.27207323928</v>
      </c>
      <c r="J15" s="4" t="s">
        <v>23</v>
      </c>
      <c r="K15" s="2">
        <v>1384.9223262401299</v>
      </c>
      <c r="L15" s="2">
        <v>0</v>
      </c>
      <c r="M15" s="2">
        <v>3304.94696022178</v>
      </c>
      <c r="N15" s="2">
        <v>4763.1648054327698</v>
      </c>
      <c r="O15" s="2">
        <v>349.09090909090901</v>
      </c>
      <c r="P15" s="2">
        <v>611.47606386755297</v>
      </c>
      <c r="Q15" s="2">
        <v>0</v>
      </c>
      <c r="R15" s="2">
        <v>631.32502674469799</v>
      </c>
      <c r="S15" s="2">
        <f t="shared" si="0"/>
        <v>11044.926091597799</v>
      </c>
      <c r="T15" s="2"/>
      <c r="U15" s="2"/>
    </row>
    <row r="16" spans="1:21" x14ac:dyDescent="0.15">
      <c r="A16" t="s">
        <v>27</v>
      </c>
      <c r="B16">
        <v>353.903329803715</v>
      </c>
      <c r="C16">
        <v>0</v>
      </c>
      <c r="D16">
        <v>0</v>
      </c>
      <c r="E16">
        <v>235.266425061782</v>
      </c>
      <c r="F16">
        <v>589.169754865497</v>
      </c>
      <c r="J16" s="4" t="s">
        <v>24</v>
      </c>
      <c r="K16" s="2">
        <v>1721.29600503303</v>
      </c>
      <c r="L16" s="2">
        <v>1000</v>
      </c>
      <c r="M16" s="2">
        <v>4006.9210176256902</v>
      </c>
      <c r="N16" s="2">
        <v>3174.97972484923</v>
      </c>
      <c r="O16" s="2">
        <v>2240</v>
      </c>
      <c r="P16" s="2">
        <v>3881.19663514888</v>
      </c>
      <c r="Q16" s="2">
        <v>0</v>
      </c>
      <c r="R16" s="2">
        <v>577.36875992407499</v>
      </c>
      <c r="S16" s="2">
        <f t="shared" si="0"/>
        <v>16601.762142580901</v>
      </c>
      <c r="T16" s="2"/>
      <c r="U16" s="2"/>
    </row>
    <row r="17" spans="1:21" x14ac:dyDescent="0.15">
      <c r="A17" t="s">
        <v>28</v>
      </c>
      <c r="B17">
        <v>4974.17840375587</v>
      </c>
      <c r="C17">
        <v>2000</v>
      </c>
      <c r="D17">
        <v>3153.2518929572102</v>
      </c>
      <c r="E17">
        <v>22897.5407842969</v>
      </c>
      <c r="F17">
        <v>33024.97108101</v>
      </c>
      <c r="J17" s="4" t="s">
        <v>25</v>
      </c>
      <c r="K17" s="2">
        <v>707.80665960742999</v>
      </c>
      <c r="L17" s="2">
        <v>0</v>
      </c>
      <c r="M17" s="2">
        <v>1278.4580498866201</v>
      </c>
      <c r="N17" s="2">
        <v>2231.39488904364</v>
      </c>
      <c r="O17" s="2">
        <v>814.54545454545496</v>
      </c>
      <c r="P17" s="2">
        <v>0</v>
      </c>
      <c r="Q17" s="2">
        <v>0</v>
      </c>
      <c r="R17" s="2">
        <v>0</v>
      </c>
      <c r="S17" s="2">
        <f t="shared" si="0"/>
        <v>5032.2050530831402</v>
      </c>
      <c r="T17" s="2"/>
      <c r="U17" s="2"/>
    </row>
    <row r="18" spans="1:21" x14ac:dyDescent="0.15">
      <c r="A18" t="s">
        <v>29</v>
      </c>
      <c r="B18">
        <v>4160.406885759</v>
      </c>
      <c r="C18">
        <v>2000</v>
      </c>
      <c r="D18">
        <v>1969.3066210132199</v>
      </c>
      <c r="E18">
        <v>12933.667875532001</v>
      </c>
      <c r="F18">
        <v>21063.381382304298</v>
      </c>
      <c r="J18" s="4" t="s">
        <v>26</v>
      </c>
      <c r="K18" s="2">
        <v>353.903329803715</v>
      </c>
      <c r="L18" s="2">
        <v>0</v>
      </c>
      <c r="M18" s="2">
        <v>1246.6903044045901</v>
      </c>
      <c r="N18" s="2">
        <v>1117.6784390309699</v>
      </c>
      <c r="O18" s="2">
        <v>407.27272727272702</v>
      </c>
      <c r="P18" s="2">
        <v>0</v>
      </c>
      <c r="Q18" s="2">
        <v>698.18181818181802</v>
      </c>
      <c r="R18" s="2">
        <v>0</v>
      </c>
      <c r="S18" s="2">
        <f t="shared" si="0"/>
        <v>3823.72661869382</v>
      </c>
      <c r="T18" s="2"/>
      <c r="U18" s="2"/>
    </row>
    <row r="19" spans="1:21" x14ac:dyDescent="0.15">
      <c r="A19" t="s">
        <v>30</v>
      </c>
      <c r="B19">
        <v>4292.6447574334898</v>
      </c>
      <c r="C19">
        <v>0</v>
      </c>
      <c r="D19">
        <v>3254.3819378002599</v>
      </c>
      <c r="E19">
        <v>15203.850239502501</v>
      </c>
      <c r="F19">
        <v>22750.876934736199</v>
      </c>
      <c r="J19" s="4" t="s">
        <v>27</v>
      </c>
      <c r="K19" s="2">
        <v>353.903329803715</v>
      </c>
      <c r="L19" s="2">
        <v>0</v>
      </c>
      <c r="M19" s="2">
        <v>0</v>
      </c>
      <c r="N19" s="2">
        <v>235.266425061782</v>
      </c>
      <c r="O19" s="2">
        <v>448</v>
      </c>
      <c r="P19" s="2">
        <v>2146.3878528589598</v>
      </c>
      <c r="Q19" s="2">
        <v>0</v>
      </c>
      <c r="R19" s="2">
        <v>721.58941685808099</v>
      </c>
      <c r="S19" s="2">
        <f t="shared" si="0"/>
        <v>3905.1470245825399</v>
      </c>
      <c r="T19" s="2"/>
      <c r="U19" s="2"/>
    </row>
    <row r="20" spans="1:21" x14ac:dyDescent="0.15">
      <c r="A20" t="s">
        <v>32</v>
      </c>
      <c r="B20">
        <v>1953.05164319249</v>
      </c>
      <c r="C20">
        <v>0</v>
      </c>
      <c r="D20">
        <v>1917.68707482993</v>
      </c>
      <c r="E20">
        <v>4996.2643135539702</v>
      </c>
      <c r="F20">
        <v>8867.0030315763906</v>
      </c>
      <c r="J20" s="4" t="s">
        <v>28</v>
      </c>
      <c r="K20" s="2">
        <v>4974.17840375587</v>
      </c>
      <c r="L20" s="2">
        <v>2000</v>
      </c>
      <c r="M20" s="2">
        <v>3153.2518929572102</v>
      </c>
      <c r="N20" s="2">
        <v>22897.5407842969</v>
      </c>
      <c r="O20" s="2">
        <v>2909.0909090909099</v>
      </c>
      <c r="P20" s="2">
        <v>6849.1705326156698</v>
      </c>
      <c r="Q20" s="2">
        <v>3490.9090909090901</v>
      </c>
      <c r="R20" s="2">
        <v>8188.1387771050704</v>
      </c>
      <c r="S20" s="2">
        <f t="shared" si="0"/>
        <v>54462.280390730702</v>
      </c>
      <c r="T20" s="2"/>
      <c r="U20" s="2"/>
    </row>
    <row r="21" spans="1:21" x14ac:dyDescent="0.15">
      <c r="A21" t="s">
        <v>33</v>
      </c>
      <c r="B21">
        <v>1281.6901408450699</v>
      </c>
      <c r="C21">
        <v>0</v>
      </c>
      <c r="D21">
        <v>2543.4348734284699</v>
      </c>
      <c r="E21">
        <v>6728.3037234675603</v>
      </c>
      <c r="F21">
        <v>10553.4287377411</v>
      </c>
      <c r="J21" s="4" t="s">
        <v>29</v>
      </c>
      <c r="K21" s="2">
        <v>4160.406885759</v>
      </c>
      <c r="L21" s="2">
        <v>2000</v>
      </c>
      <c r="M21" s="2">
        <v>1969.3066210132199</v>
      </c>
      <c r="N21" s="2">
        <v>12933.667875532001</v>
      </c>
      <c r="O21" s="2">
        <v>872.72726999999998</v>
      </c>
      <c r="P21" s="2">
        <v>3424.5852663078399</v>
      </c>
      <c r="Q21" s="2">
        <v>1221.8181818181799</v>
      </c>
      <c r="R21" s="2">
        <v>5038.8546320646601</v>
      </c>
      <c r="S21" s="2">
        <f t="shared" si="0"/>
        <v>31621.366732494898</v>
      </c>
      <c r="T21" s="2"/>
      <c r="U21" s="2"/>
    </row>
    <row r="22" spans="1:21" x14ac:dyDescent="0.15">
      <c r="A22" t="s">
        <v>34</v>
      </c>
      <c r="B22">
        <v>1383.4115805946799</v>
      </c>
      <c r="C22">
        <v>0</v>
      </c>
      <c r="D22">
        <v>885.48377647929203</v>
      </c>
      <c r="E22">
        <v>5082.8466817938497</v>
      </c>
      <c r="F22">
        <v>7351.7420388678202</v>
      </c>
      <c r="J22" s="4" t="s">
        <v>30</v>
      </c>
      <c r="K22" s="2">
        <v>4292.6447574334898</v>
      </c>
      <c r="L22" s="2">
        <v>0</v>
      </c>
      <c r="M22" s="2">
        <v>3254.3819378002599</v>
      </c>
      <c r="N22" s="2">
        <v>15203.850239502501</v>
      </c>
      <c r="O22" s="2">
        <v>1745.45454545455</v>
      </c>
      <c r="P22" s="2">
        <v>5308.1071627771498</v>
      </c>
      <c r="Q22" s="2">
        <v>2443.6363636363599</v>
      </c>
      <c r="R22" s="2">
        <v>6613.4967045848598</v>
      </c>
      <c r="S22" s="2">
        <f t="shared" si="0"/>
        <v>38861.571711189201</v>
      </c>
      <c r="T22" s="2"/>
      <c r="U22" s="2"/>
    </row>
    <row r="23" spans="1:21" x14ac:dyDescent="0.15">
      <c r="A23" t="s">
        <v>35</v>
      </c>
      <c r="B23">
        <v>305.16431924882602</v>
      </c>
      <c r="C23">
        <v>0</v>
      </c>
      <c r="D23">
        <v>2133.1816983168701</v>
      </c>
      <c r="E23">
        <v>3269.5524235566299</v>
      </c>
      <c r="F23">
        <v>5707.89844112232</v>
      </c>
      <c r="J23" s="4" t="s">
        <v>32</v>
      </c>
      <c r="K23" s="2">
        <v>1953.05164319249</v>
      </c>
      <c r="L23" s="2">
        <v>0</v>
      </c>
      <c r="M23" s="2">
        <v>1917.68707482993</v>
      </c>
      <c r="N23" s="2">
        <v>4996.2643135539702</v>
      </c>
      <c r="O23" s="2">
        <v>1221.8181818181799</v>
      </c>
      <c r="P23" s="2">
        <v>3082.12673967705</v>
      </c>
      <c r="Q23" s="2">
        <v>0</v>
      </c>
      <c r="R23" s="2">
        <v>1511.6563896194</v>
      </c>
      <c r="S23" s="2">
        <f t="shared" si="0"/>
        <v>14682.604342691</v>
      </c>
      <c r="T23" s="2"/>
      <c r="U23" s="2"/>
    </row>
    <row r="24" spans="1:21" x14ac:dyDescent="0.15">
      <c r="A24" t="s">
        <v>36</v>
      </c>
      <c r="B24">
        <v>707.98122065727705</v>
      </c>
      <c r="C24">
        <v>0</v>
      </c>
      <c r="D24">
        <v>1222.6707895279301</v>
      </c>
      <c r="E24">
        <v>2488.9459066393702</v>
      </c>
      <c r="F24">
        <v>4419.5979168245804</v>
      </c>
      <c r="J24" s="4" t="s">
        <v>33</v>
      </c>
      <c r="K24" s="2">
        <v>1281.6901408450699</v>
      </c>
      <c r="L24" s="2">
        <v>0</v>
      </c>
      <c r="M24" s="2">
        <v>2543.4348734284699</v>
      </c>
      <c r="N24" s="2">
        <v>6728.3037234675603</v>
      </c>
      <c r="O24" s="2">
        <v>2036.3636363636399</v>
      </c>
      <c r="P24" s="2">
        <v>2111.8275808898302</v>
      </c>
      <c r="Q24" s="2">
        <v>3490.9090909090901</v>
      </c>
      <c r="R24" s="2">
        <v>2624.4034542003401</v>
      </c>
      <c r="S24" s="2">
        <f t="shared" si="0"/>
        <v>20816.932500104002</v>
      </c>
      <c r="T24" s="2"/>
      <c r="U24" s="2"/>
    </row>
    <row r="25" spans="1:21" x14ac:dyDescent="0.15">
      <c r="A25" t="s">
        <v>37</v>
      </c>
      <c r="B25">
        <v>1342.72300469484</v>
      </c>
      <c r="C25">
        <v>0</v>
      </c>
      <c r="D25">
        <v>4118.7978235729697</v>
      </c>
      <c r="E25">
        <v>2646.42721241456</v>
      </c>
      <c r="F25">
        <v>8107.9480406823704</v>
      </c>
      <c r="J25" s="4" t="s">
        <v>34</v>
      </c>
      <c r="K25" s="2">
        <v>1383.4115805946799</v>
      </c>
      <c r="L25" s="2">
        <v>0</v>
      </c>
      <c r="M25" s="2">
        <v>885.48377647929203</v>
      </c>
      <c r="N25" s="2">
        <v>5082.8466817938497</v>
      </c>
      <c r="O25" s="2">
        <v>570.18181818181802</v>
      </c>
      <c r="P25" s="2">
        <v>542.22600049874097</v>
      </c>
      <c r="Q25" s="2">
        <v>0</v>
      </c>
      <c r="R25" s="2">
        <v>892.29717442811602</v>
      </c>
      <c r="S25" s="2">
        <f t="shared" si="0"/>
        <v>9356.4470319765005</v>
      </c>
      <c r="T25" s="2"/>
      <c r="U25" s="2"/>
    </row>
    <row r="26" spans="1:21" x14ac:dyDescent="0.15">
      <c r="A26" t="s">
        <v>38</v>
      </c>
      <c r="B26">
        <v>0</v>
      </c>
      <c r="C26">
        <v>1000</v>
      </c>
      <c r="D26">
        <v>2445.3415790558602</v>
      </c>
      <c r="E26">
        <v>5266.7618626414096</v>
      </c>
      <c r="F26">
        <v>8712.1034416972707</v>
      </c>
      <c r="J26" s="4" t="s">
        <v>35</v>
      </c>
      <c r="K26" s="2">
        <v>305.16431924882602</v>
      </c>
      <c r="L26" s="2">
        <v>0</v>
      </c>
      <c r="M26" s="2">
        <v>2133.1816983168701</v>
      </c>
      <c r="N26" s="2">
        <v>3269.5524235566299</v>
      </c>
      <c r="O26" s="2">
        <v>305.45454545454498</v>
      </c>
      <c r="P26" s="2">
        <v>292.23127605826897</v>
      </c>
      <c r="Q26" s="2">
        <v>0</v>
      </c>
      <c r="R26" s="2">
        <v>325.649381806306</v>
      </c>
      <c r="S26" s="2">
        <f t="shared" si="0"/>
        <v>6631.2336444414505</v>
      </c>
      <c r="T26" s="2"/>
      <c r="U26" s="2"/>
    </row>
    <row r="27" spans="1:21" x14ac:dyDescent="0.15">
      <c r="A27" t="s">
        <v>39</v>
      </c>
      <c r="B27">
        <v>0</v>
      </c>
      <c r="C27">
        <v>1000</v>
      </c>
      <c r="D27">
        <v>3534.0930626542399</v>
      </c>
      <c r="E27">
        <v>9051.30280560764</v>
      </c>
      <c r="F27">
        <v>13585.3958682619</v>
      </c>
      <c r="J27" s="4" t="s">
        <v>36</v>
      </c>
      <c r="K27" s="2">
        <v>707.98122065727705</v>
      </c>
      <c r="L27" s="2">
        <v>0</v>
      </c>
      <c r="M27" s="2">
        <v>1222.6707895279301</v>
      </c>
      <c r="N27" s="2">
        <v>2488.9459066393702</v>
      </c>
      <c r="O27" s="2">
        <v>610.90909090909099</v>
      </c>
      <c r="P27" s="2">
        <v>1712.5611304730801</v>
      </c>
      <c r="Q27" s="2">
        <v>0</v>
      </c>
      <c r="R27" s="2">
        <v>640.27369194937</v>
      </c>
      <c r="S27" s="2">
        <f t="shared" si="0"/>
        <v>7383.3418301561196</v>
      </c>
      <c r="T27" s="2"/>
      <c r="U27" s="2"/>
    </row>
    <row r="28" spans="1:21" x14ac:dyDescent="0.15">
      <c r="A28" t="s">
        <v>40</v>
      </c>
      <c r="B28">
        <v>0</v>
      </c>
      <c r="C28">
        <v>1000</v>
      </c>
      <c r="D28">
        <v>3052.12184811416</v>
      </c>
      <c r="E28">
        <v>10958.3625815826</v>
      </c>
      <c r="F28">
        <v>15010.4844296968</v>
      </c>
      <c r="J28" s="4" t="s">
        <v>37</v>
      </c>
      <c r="K28" s="2">
        <v>1342.72300469484</v>
      </c>
      <c r="L28" s="2">
        <v>0</v>
      </c>
      <c r="M28" s="2">
        <v>4118.7978235729697</v>
      </c>
      <c r="N28" s="2">
        <v>2646.42721241456</v>
      </c>
      <c r="O28" s="2">
        <v>2036.3636363636399</v>
      </c>
      <c r="P28" s="2">
        <v>3652.8909507283602</v>
      </c>
      <c r="Q28" s="2">
        <v>0</v>
      </c>
      <c r="R28" s="2">
        <v>839.80910534410998</v>
      </c>
      <c r="S28" s="2">
        <f t="shared" si="0"/>
        <v>14637.011733118499</v>
      </c>
      <c r="T28" s="2"/>
      <c r="U28" s="2"/>
    </row>
    <row r="29" spans="1:21" x14ac:dyDescent="0.15">
      <c r="A29" t="s">
        <v>41</v>
      </c>
      <c r="B29">
        <v>0</v>
      </c>
      <c r="C29">
        <v>1000</v>
      </c>
      <c r="D29">
        <v>2566.1062656706499</v>
      </c>
      <c r="E29">
        <v>69.511068639654496</v>
      </c>
      <c r="F29">
        <v>3635.6173343103001</v>
      </c>
      <c r="J29" s="4" t="s">
        <v>38</v>
      </c>
      <c r="K29" s="2">
        <v>0</v>
      </c>
      <c r="L29" s="2">
        <v>1000</v>
      </c>
      <c r="M29" s="2">
        <v>2445.3415790558602</v>
      </c>
      <c r="N29" s="2">
        <v>5266.7618626414096</v>
      </c>
      <c r="O29" s="2">
        <v>2909.0909090909099</v>
      </c>
      <c r="P29" s="2">
        <v>2054.7511597847001</v>
      </c>
      <c r="Q29" s="2">
        <v>3490.9090909090901</v>
      </c>
      <c r="R29" s="2">
        <v>2204.4989015282899</v>
      </c>
      <c r="S29" s="2">
        <f t="shared" si="0"/>
        <v>19371.353503010301</v>
      </c>
      <c r="T29" s="2"/>
      <c r="U29" s="2"/>
    </row>
    <row r="30" spans="1:21" x14ac:dyDescent="0.15">
      <c r="A30" t="s">
        <v>42</v>
      </c>
      <c r="B30">
        <v>0</v>
      </c>
      <c r="C30">
        <v>1000</v>
      </c>
      <c r="D30">
        <v>1930.5811034292799</v>
      </c>
      <c r="E30">
        <v>8101.9692563148801</v>
      </c>
      <c r="F30">
        <v>11032.5503597442</v>
      </c>
      <c r="J30" s="4" t="s">
        <v>39</v>
      </c>
      <c r="K30" s="2">
        <v>0</v>
      </c>
      <c r="L30" s="2">
        <v>1000</v>
      </c>
      <c r="M30" s="2">
        <v>3534.0930626542399</v>
      </c>
      <c r="N30" s="2">
        <v>9051.30280560764</v>
      </c>
      <c r="O30" s="2">
        <v>1745.45454545455</v>
      </c>
      <c r="P30" s="2">
        <v>2739.66821304627</v>
      </c>
      <c r="Q30" s="2">
        <v>2443.6363636363599</v>
      </c>
      <c r="R30" s="2">
        <v>3779.1409740484901</v>
      </c>
      <c r="S30" s="2">
        <f t="shared" si="0"/>
        <v>24293.295964447501</v>
      </c>
      <c r="T30" s="2"/>
      <c r="U30" s="2"/>
    </row>
    <row r="31" spans="1:21" x14ac:dyDescent="0.15">
      <c r="A31" t="s">
        <v>43</v>
      </c>
      <c r="B31">
        <v>0</v>
      </c>
      <c r="C31">
        <v>0</v>
      </c>
      <c r="D31">
        <v>2349.8298700374298</v>
      </c>
      <c r="E31">
        <v>2721.7289475583402</v>
      </c>
      <c r="F31">
        <v>5071.5588175957701</v>
      </c>
      <c r="J31" s="4" t="s">
        <v>40</v>
      </c>
      <c r="K31" s="2">
        <v>0</v>
      </c>
      <c r="L31" s="2">
        <v>1000</v>
      </c>
      <c r="M31" s="2">
        <v>3052.12184811416</v>
      </c>
      <c r="N31" s="2">
        <v>10958.3625815826</v>
      </c>
      <c r="O31" s="2">
        <v>1745.45454545455</v>
      </c>
      <c r="P31" s="2">
        <v>4451.9608462001897</v>
      </c>
      <c r="Q31" s="2">
        <v>2443.6363636363599</v>
      </c>
      <c r="R31" s="2">
        <v>5038.8546320646601</v>
      </c>
      <c r="S31" s="2">
        <f t="shared" si="0"/>
        <v>28690.390817052499</v>
      </c>
      <c r="T31" s="2"/>
      <c r="U31" s="2"/>
    </row>
    <row r="32" spans="1:21" x14ac:dyDescent="0.15">
      <c r="A32" t="s">
        <v>44</v>
      </c>
      <c r="B32">
        <v>0</v>
      </c>
      <c r="C32">
        <v>0</v>
      </c>
      <c r="D32">
        <v>3153.2518929572102</v>
      </c>
      <c r="E32">
        <v>3930.1200231494799</v>
      </c>
      <c r="F32">
        <v>7083.3719161066902</v>
      </c>
      <c r="J32" s="4" t="s">
        <v>41</v>
      </c>
      <c r="K32" s="2">
        <v>0</v>
      </c>
      <c r="L32" s="2">
        <v>1000</v>
      </c>
      <c r="M32" s="2">
        <v>2566.1062656706499</v>
      </c>
      <c r="N32" s="2">
        <v>69.511068639654496</v>
      </c>
      <c r="O32" s="2">
        <v>0</v>
      </c>
      <c r="P32" s="2">
        <v>0</v>
      </c>
      <c r="Q32" s="2">
        <v>0</v>
      </c>
      <c r="R32" s="2">
        <v>0</v>
      </c>
      <c r="S32" s="2">
        <f t="shared" si="0"/>
        <v>3635.6173343103001</v>
      </c>
      <c r="T32" s="2"/>
      <c r="U32" s="2"/>
    </row>
    <row r="33" spans="1:21" x14ac:dyDescent="0.15">
      <c r="A33" t="s">
        <v>45</v>
      </c>
      <c r="B33">
        <v>0</v>
      </c>
      <c r="C33">
        <v>0</v>
      </c>
      <c r="D33">
        <v>2386.1770630252399</v>
      </c>
      <c r="E33">
        <v>5116.5256485094596</v>
      </c>
      <c r="F33">
        <v>7502.70271153469</v>
      </c>
      <c r="J33" s="4" t="s">
        <v>42</v>
      </c>
      <c r="K33" s="2">
        <v>0</v>
      </c>
      <c r="L33" s="2">
        <v>1000</v>
      </c>
      <c r="M33" s="2">
        <v>1930.5811034292799</v>
      </c>
      <c r="N33" s="2">
        <v>8101.9692563148801</v>
      </c>
      <c r="O33" s="2">
        <v>1454.54545454545</v>
      </c>
      <c r="P33" s="2">
        <v>2910.8974763616602</v>
      </c>
      <c r="Q33" s="2">
        <v>1745.45454545455</v>
      </c>
      <c r="R33" s="2">
        <v>3149.2841450404098</v>
      </c>
      <c r="S33" s="2">
        <f t="shared" si="0"/>
        <v>20292.7319811462</v>
      </c>
      <c r="T33" s="2"/>
      <c r="U33" s="2"/>
    </row>
    <row r="34" spans="1:21" x14ac:dyDescent="0.15">
      <c r="A34" t="s">
        <v>46</v>
      </c>
      <c r="B34">
        <v>0</v>
      </c>
      <c r="C34">
        <v>0</v>
      </c>
      <c r="D34">
        <v>259.337274086153</v>
      </c>
      <c r="E34">
        <v>370.94719495051902</v>
      </c>
      <c r="F34">
        <v>630.284469036671</v>
      </c>
      <c r="J34" s="4" t="s">
        <v>43</v>
      </c>
      <c r="K34" s="2">
        <v>0</v>
      </c>
      <c r="L34" s="2">
        <v>0</v>
      </c>
      <c r="M34" s="2">
        <v>2349.8298700374298</v>
      </c>
      <c r="N34" s="2">
        <v>2721.7289475583402</v>
      </c>
      <c r="O34" s="2">
        <v>2121.2121212121201</v>
      </c>
      <c r="P34" s="2">
        <v>4180.2588868595803</v>
      </c>
      <c r="Q34" s="2">
        <v>1745.45454545455</v>
      </c>
      <c r="R34" s="2">
        <v>1889.57048702425</v>
      </c>
      <c r="S34" s="2">
        <f t="shared" si="0"/>
        <v>15008.054858146301</v>
      </c>
      <c r="T34" s="2"/>
      <c r="U34" s="2"/>
    </row>
    <row r="35" spans="1:21" x14ac:dyDescent="0.15">
      <c r="A35" t="s">
        <v>47</v>
      </c>
      <c r="B35">
        <v>0</v>
      </c>
      <c r="C35">
        <v>0</v>
      </c>
      <c r="D35">
        <v>3002.5644431256201</v>
      </c>
      <c r="E35">
        <v>3240.4131814540201</v>
      </c>
      <c r="F35">
        <v>6242.9776245796502</v>
      </c>
      <c r="J35" s="4" t="s">
        <v>44</v>
      </c>
      <c r="K35" s="2">
        <v>0</v>
      </c>
      <c r="L35" s="2">
        <v>0</v>
      </c>
      <c r="M35" s="2">
        <v>3153.2518929572102</v>
      </c>
      <c r="N35" s="2">
        <v>3930.1200231494799</v>
      </c>
      <c r="O35" s="2">
        <v>2909.0909090909099</v>
      </c>
      <c r="P35" s="2">
        <v>3595.8145296232301</v>
      </c>
      <c r="Q35" s="2">
        <v>3490.9090909090901</v>
      </c>
      <c r="R35" s="2">
        <v>2204.4989015282899</v>
      </c>
      <c r="S35" s="2">
        <f t="shared" si="0"/>
        <v>19283.685347258201</v>
      </c>
      <c r="T35" s="2"/>
      <c r="U35" s="2"/>
    </row>
    <row r="36" spans="1:21" x14ac:dyDescent="0.15">
      <c r="A36" t="s">
        <v>48</v>
      </c>
      <c r="B36">
        <v>0</v>
      </c>
      <c r="C36">
        <v>0</v>
      </c>
      <c r="D36">
        <v>3129.57288328204</v>
      </c>
      <c r="E36">
        <v>4176.8669620971796</v>
      </c>
      <c r="F36">
        <v>7306.4398453792201</v>
      </c>
      <c r="J36" s="4" t="s">
        <v>45</v>
      </c>
      <c r="K36" s="2">
        <v>0</v>
      </c>
      <c r="L36" s="2">
        <v>0</v>
      </c>
      <c r="M36" s="2">
        <v>2386.1770630252399</v>
      </c>
      <c r="N36" s="2">
        <v>5116.5256485094596</v>
      </c>
      <c r="O36" s="2">
        <v>2909.0909090909099</v>
      </c>
      <c r="P36" s="2">
        <v>0</v>
      </c>
      <c r="Q36" s="2">
        <v>3490.9090909090901</v>
      </c>
      <c r="R36" s="2">
        <v>314.92841450404097</v>
      </c>
      <c r="S36" s="2">
        <f t="shared" si="0"/>
        <v>14217.631126038699</v>
      </c>
      <c r="T36" s="2"/>
      <c r="U36" s="2"/>
    </row>
    <row r="37" spans="1:21" x14ac:dyDescent="0.15">
      <c r="A37" t="s">
        <v>49</v>
      </c>
      <c r="B37">
        <v>0</v>
      </c>
      <c r="C37">
        <v>0</v>
      </c>
      <c r="D37">
        <v>202.26008968609901</v>
      </c>
      <c r="E37">
        <v>183.75393729396799</v>
      </c>
      <c r="F37">
        <v>386.014026980067</v>
      </c>
      <c r="J37" s="4" t="s">
        <v>46</v>
      </c>
      <c r="K37" s="2">
        <v>0</v>
      </c>
      <c r="L37" s="2">
        <v>0</v>
      </c>
      <c r="M37" s="2">
        <v>259.337274086153</v>
      </c>
      <c r="N37" s="2">
        <v>370.94719495051902</v>
      </c>
      <c r="O37" s="2">
        <v>597.33333333333303</v>
      </c>
      <c r="P37" s="2">
        <v>1043.3829840286601</v>
      </c>
      <c r="Q37" s="2">
        <v>0</v>
      </c>
      <c r="R37" s="2">
        <v>323.790122949139</v>
      </c>
      <c r="S37" s="2">
        <f t="shared" ref="S37:S68" si="1">SUM(K37:R37)</f>
        <v>2594.7909093478002</v>
      </c>
      <c r="T37" s="2"/>
      <c r="U37" s="2"/>
    </row>
    <row r="38" spans="1:21" x14ac:dyDescent="0.15">
      <c r="A38" t="s">
        <v>50</v>
      </c>
      <c r="B38">
        <v>0</v>
      </c>
      <c r="C38">
        <v>0</v>
      </c>
      <c r="D38">
        <v>2570.98799840632</v>
      </c>
      <c r="E38">
        <v>2082.2198565458102</v>
      </c>
      <c r="F38">
        <v>4653.2078549521302</v>
      </c>
      <c r="J38" s="4" t="s">
        <v>47</v>
      </c>
      <c r="K38" s="2">
        <v>0</v>
      </c>
      <c r="L38" s="2">
        <v>0</v>
      </c>
      <c r="M38" s="2">
        <v>3002.5644431256201</v>
      </c>
      <c r="N38" s="2">
        <v>3240.4131814540201</v>
      </c>
      <c r="O38" s="2">
        <v>1745.45454545455</v>
      </c>
      <c r="P38" s="2">
        <v>0</v>
      </c>
      <c r="Q38" s="2">
        <v>2443.6363636363599</v>
      </c>
      <c r="R38" s="2">
        <v>0</v>
      </c>
      <c r="S38" s="2">
        <f t="shared" si="1"/>
        <v>10432.068533670599</v>
      </c>
      <c r="T38" s="2"/>
      <c r="U38" s="2"/>
    </row>
    <row r="39" spans="1:21" x14ac:dyDescent="0.15">
      <c r="A39" t="s">
        <v>51</v>
      </c>
      <c r="B39">
        <v>0</v>
      </c>
      <c r="C39">
        <v>0</v>
      </c>
      <c r="D39">
        <v>1049.94778879981</v>
      </c>
      <c r="E39">
        <v>313.60768076741698</v>
      </c>
      <c r="F39">
        <v>1363.5554695672199</v>
      </c>
      <c r="J39" s="4" t="s">
        <v>48</v>
      </c>
      <c r="K39" s="2">
        <v>0</v>
      </c>
      <c r="L39" s="2">
        <v>0</v>
      </c>
      <c r="M39" s="2">
        <v>3129.57288328204</v>
      </c>
      <c r="N39" s="2">
        <v>4176.8669620971796</v>
      </c>
      <c r="O39" s="2">
        <v>1745.45454545455</v>
      </c>
      <c r="P39" s="2">
        <v>0</v>
      </c>
      <c r="Q39" s="2">
        <v>2443.6363636363599</v>
      </c>
      <c r="R39" s="2">
        <v>944.78524351212297</v>
      </c>
      <c r="S39" s="2">
        <f t="shared" si="1"/>
        <v>12440.315997982299</v>
      </c>
      <c r="T39" s="2"/>
      <c r="U39" s="2"/>
    </row>
    <row r="40" spans="1:21" x14ac:dyDescent="0.15">
      <c r="A40" t="s">
        <v>53</v>
      </c>
      <c r="B40">
        <v>0</v>
      </c>
      <c r="C40">
        <v>0</v>
      </c>
      <c r="D40">
        <v>809.04035874439501</v>
      </c>
      <c r="E40">
        <v>1951.4877871822</v>
      </c>
      <c r="F40">
        <v>2760.5281459265898</v>
      </c>
      <c r="J40" s="4" t="s">
        <v>49</v>
      </c>
      <c r="K40" s="2">
        <v>0</v>
      </c>
      <c r="L40" s="2">
        <v>0</v>
      </c>
      <c r="M40" s="2">
        <v>202.26008968609901</v>
      </c>
      <c r="N40" s="2">
        <v>183.75393729396799</v>
      </c>
      <c r="O40" s="2">
        <v>597.33333333333303</v>
      </c>
      <c r="P40" s="2">
        <v>1709.9936557895601</v>
      </c>
      <c r="Q40" s="2">
        <v>0</v>
      </c>
      <c r="R40" s="2">
        <v>0</v>
      </c>
      <c r="S40" s="2">
        <f t="shared" si="1"/>
        <v>2693.3410161029601</v>
      </c>
      <c r="T40" s="2"/>
      <c r="U40" s="2"/>
    </row>
    <row r="41" spans="1:21" x14ac:dyDescent="0.15">
      <c r="A41" t="s">
        <v>54</v>
      </c>
      <c r="B41">
        <v>0</v>
      </c>
      <c r="C41">
        <v>0</v>
      </c>
      <c r="D41">
        <v>2647.6016687419601</v>
      </c>
      <c r="E41">
        <v>7375.5492209034601</v>
      </c>
      <c r="F41">
        <v>10023.1508896454</v>
      </c>
      <c r="J41" s="4" t="s">
        <v>50</v>
      </c>
      <c r="K41" s="2">
        <v>0</v>
      </c>
      <c r="L41" s="2">
        <v>0</v>
      </c>
      <c r="M41" s="2">
        <v>2570.98799840632</v>
      </c>
      <c r="N41" s="2">
        <v>2082.2198565458102</v>
      </c>
      <c r="O41" s="2">
        <v>1745.45454545455</v>
      </c>
      <c r="P41" s="2">
        <v>0</v>
      </c>
      <c r="Q41" s="2">
        <v>2443.6363636363599</v>
      </c>
      <c r="R41" s="2">
        <v>0</v>
      </c>
      <c r="S41" s="2">
        <f t="shared" si="1"/>
        <v>8842.2987640430401</v>
      </c>
      <c r="T41" s="2"/>
      <c r="U41" s="2"/>
    </row>
    <row r="42" spans="1:21" x14ac:dyDescent="0.15">
      <c r="A42" t="s">
        <v>55</v>
      </c>
      <c r="B42">
        <v>0</v>
      </c>
      <c r="C42">
        <v>0</v>
      </c>
      <c r="D42">
        <v>252.99536470836901</v>
      </c>
      <c r="E42">
        <v>1029.1591475370501</v>
      </c>
      <c r="F42">
        <v>1282.1545122454199</v>
      </c>
      <c r="J42" s="4" t="s">
        <v>51</v>
      </c>
      <c r="K42" s="2">
        <v>0</v>
      </c>
      <c r="L42" s="2">
        <v>0</v>
      </c>
      <c r="M42" s="2">
        <v>1049.94778879981</v>
      </c>
      <c r="N42" s="2">
        <v>313.60768076741698</v>
      </c>
      <c r="O42" s="2">
        <v>203.636363636364</v>
      </c>
      <c r="P42" s="2">
        <v>0</v>
      </c>
      <c r="Q42" s="2">
        <v>0</v>
      </c>
      <c r="R42" s="2">
        <v>0</v>
      </c>
      <c r="S42" s="2">
        <f t="shared" si="1"/>
        <v>1567.19183320359</v>
      </c>
      <c r="T42" s="2"/>
      <c r="U42" s="2"/>
    </row>
    <row r="43" spans="1:21" x14ac:dyDescent="0.15">
      <c r="A43" t="s">
        <v>57</v>
      </c>
      <c r="B43">
        <v>0</v>
      </c>
      <c r="C43">
        <v>0</v>
      </c>
      <c r="D43">
        <v>1752.3405286198399</v>
      </c>
      <c r="E43">
        <v>2494.33078008964</v>
      </c>
      <c r="F43">
        <v>4246.6713087094804</v>
      </c>
      <c r="J43" s="4" t="s">
        <v>53</v>
      </c>
      <c r="K43" s="2">
        <v>0</v>
      </c>
      <c r="L43" s="2">
        <v>0</v>
      </c>
      <c r="M43" s="2">
        <v>809.04035874439501</v>
      </c>
      <c r="N43" s="2">
        <v>1951.4877871822</v>
      </c>
      <c r="O43" s="2">
        <v>203.636363636364</v>
      </c>
      <c r="P43" s="2">
        <v>0</v>
      </c>
      <c r="Q43" s="2">
        <v>0</v>
      </c>
      <c r="R43" s="2">
        <v>0</v>
      </c>
      <c r="S43" s="2">
        <f t="shared" si="1"/>
        <v>2964.1645095629601</v>
      </c>
      <c r="T43" s="2"/>
      <c r="U43" s="2"/>
    </row>
    <row r="44" spans="1:21" x14ac:dyDescent="0.15">
      <c r="A44" t="s">
        <v>58</v>
      </c>
      <c r="B44">
        <v>0</v>
      </c>
      <c r="C44">
        <v>0</v>
      </c>
      <c r="D44">
        <v>1340.7392308737601</v>
      </c>
      <c r="E44">
        <v>2987.9591385537001</v>
      </c>
      <c r="F44">
        <v>4328.6983694274604</v>
      </c>
      <c r="J44" s="4" t="s">
        <v>54</v>
      </c>
      <c r="K44" s="2">
        <v>0</v>
      </c>
      <c r="L44" s="2">
        <v>0</v>
      </c>
      <c r="M44" s="2">
        <v>2647.6016687419601</v>
      </c>
      <c r="N44" s="2">
        <v>7375.5492209034601</v>
      </c>
      <c r="O44" s="2">
        <v>1745.45454545455</v>
      </c>
      <c r="P44" s="2">
        <v>2568.4389497308798</v>
      </c>
      <c r="Q44" s="2">
        <v>2443.6363636363599</v>
      </c>
      <c r="R44" s="2">
        <v>3464.21255954445</v>
      </c>
      <c r="S44" s="2">
        <f t="shared" si="1"/>
        <v>20244.893308011699</v>
      </c>
      <c r="T44" s="2"/>
      <c r="U44" s="2"/>
    </row>
    <row r="45" spans="1:21" x14ac:dyDescent="0.15">
      <c r="A45" t="s">
        <v>59</v>
      </c>
      <c r="B45">
        <v>0</v>
      </c>
      <c r="C45">
        <v>0</v>
      </c>
      <c r="D45">
        <v>50.565022421524702</v>
      </c>
      <c r="E45">
        <v>388.30159091081799</v>
      </c>
      <c r="F45">
        <v>438.86661333234201</v>
      </c>
      <c r="J45" s="4" t="s">
        <v>55</v>
      </c>
      <c r="K45" s="2">
        <v>0</v>
      </c>
      <c r="L45" s="2">
        <v>0</v>
      </c>
      <c r="M45" s="2">
        <v>252.99536470836901</v>
      </c>
      <c r="N45" s="2">
        <v>1029.1591475370501</v>
      </c>
      <c r="O45" s="2">
        <v>162.90909090909099</v>
      </c>
      <c r="P45" s="2">
        <v>0</v>
      </c>
      <c r="Q45" s="2">
        <v>0</v>
      </c>
      <c r="R45" s="2">
        <v>0</v>
      </c>
      <c r="S45" s="2">
        <f t="shared" si="1"/>
        <v>1445.06360315451</v>
      </c>
      <c r="T45" s="2"/>
      <c r="U45" s="2"/>
    </row>
    <row r="46" spans="1:21" x14ac:dyDescent="0.15">
      <c r="A46" t="s">
        <v>60</v>
      </c>
      <c r="B46">
        <v>0</v>
      </c>
      <c r="C46">
        <v>0</v>
      </c>
      <c r="D46">
        <v>1113.3668825776399</v>
      </c>
      <c r="E46">
        <v>0</v>
      </c>
      <c r="F46">
        <v>1113.3668825776399</v>
      </c>
      <c r="J46" s="4" t="s">
        <v>57</v>
      </c>
      <c r="K46" s="2">
        <v>0</v>
      </c>
      <c r="L46" s="2">
        <v>0</v>
      </c>
      <c r="M46" s="2">
        <v>1752.3405286198399</v>
      </c>
      <c r="N46" s="2">
        <v>2494.33078008964</v>
      </c>
      <c r="O46" s="2">
        <v>872.72727272727298</v>
      </c>
      <c r="P46" s="2">
        <v>285.382105525653</v>
      </c>
      <c r="Q46" s="2">
        <v>1745.45454545455</v>
      </c>
      <c r="R46" s="2">
        <v>944.78524351212297</v>
      </c>
      <c r="S46" s="2">
        <f t="shared" si="1"/>
        <v>8095.02047592908</v>
      </c>
      <c r="T46" s="2"/>
      <c r="U46" s="2"/>
    </row>
    <row r="47" spans="1:21" x14ac:dyDescent="0.15">
      <c r="A47" t="s">
        <v>145</v>
      </c>
      <c r="B47">
        <v>0</v>
      </c>
      <c r="C47">
        <v>0</v>
      </c>
      <c r="D47">
        <v>278.107623318386</v>
      </c>
      <c r="E47">
        <v>0</v>
      </c>
      <c r="F47">
        <v>278.107623318386</v>
      </c>
      <c r="J47" s="4" t="s">
        <v>58</v>
      </c>
      <c r="K47" s="2">
        <v>0</v>
      </c>
      <c r="L47" s="2">
        <v>0</v>
      </c>
      <c r="M47" s="2">
        <v>1340.7392308737601</v>
      </c>
      <c r="N47" s="2">
        <v>2987.9591385537001</v>
      </c>
      <c r="O47" s="2">
        <v>1309.0909090909099</v>
      </c>
      <c r="P47" s="2">
        <v>0</v>
      </c>
      <c r="Q47" s="2">
        <v>0</v>
      </c>
      <c r="R47" s="2">
        <v>0</v>
      </c>
      <c r="S47" s="2">
        <f t="shared" si="1"/>
        <v>5637.7892785183703</v>
      </c>
      <c r="T47" s="2"/>
      <c r="U47" s="2"/>
    </row>
    <row r="48" spans="1:21" x14ac:dyDescent="0.15">
      <c r="A48" t="s">
        <v>61</v>
      </c>
      <c r="B48">
        <v>0</v>
      </c>
      <c r="C48">
        <v>0</v>
      </c>
      <c r="D48">
        <v>75.847533632286996</v>
      </c>
      <c r="E48">
        <v>43.635168673534501</v>
      </c>
      <c r="F48">
        <v>119.48270230582099</v>
      </c>
      <c r="J48" s="4" t="s">
        <v>59</v>
      </c>
      <c r="K48" s="2">
        <v>0</v>
      </c>
      <c r="L48" s="2">
        <v>0</v>
      </c>
      <c r="M48" s="2">
        <v>50.565022421524702</v>
      </c>
      <c r="N48" s="2">
        <v>388.30159091081799</v>
      </c>
      <c r="O48" s="2">
        <v>0</v>
      </c>
      <c r="P48" s="2">
        <v>0</v>
      </c>
      <c r="Q48" s="2">
        <v>0</v>
      </c>
      <c r="R48" s="2">
        <v>0</v>
      </c>
      <c r="S48" s="2">
        <f t="shared" si="1"/>
        <v>438.86661333234298</v>
      </c>
      <c r="T48" s="2"/>
      <c r="U48" s="2"/>
    </row>
    <row r="49" spans="1:21" x14ac:dyDescent="0.15">
      <c r="A49" t="s">
        <v>62</v>
      </c>
      <c r="B49">
        <v>0</v>
      </c>
      <c r="C49">
        <v>0</v>
      </c>
      <c r="D49">
        <v>556.21524663677098</v>
      </c>
      <c r="E49">
        <v>0</v>
      </c>
      <c r="F49">
        <v>556.21524663677098</v>
      </c>
      <c r="J49" s="4" t="s">
        <v>60</v>
      </c>
      <c r="K49" s="2">
        <v>0</v>
      </c>
      <c r="L49" s="2">
        <v>0</v>
      </c>
      <c r="M49" s="2">
        <v>1113.3668825776399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f t="shared" si="1"/>
        <v>1113.3668825776399</v>
      </c>
      <c r="T49" s="2"/>
      <c r="U49" s="2"/>
    </row>
    <row r="50" spans="1:21" x14ac:dyDescent="0.15">
      <c r="A50" t="s">
        <v>63</v>
      </c>
      <c r="B50">
        <v>0</v>
      </c>
      <c r="C50">
        <v>0</v>
      </c>
      <c r="D50">
        <v>531.52861952861997</v>
      </c>
      <c r="E50">
        <v>571.83762025659303</v>
      </c>
      <c r="F50">
        <v>1103.3662397852099</v>
      </c>
      <c r="J50" s="4" t="s">
        <v>145</v>
      </c>
      <c r="K50" s="2">
        <v>0</v>
      </c>
      <c r="L50" s="2">
        <v>0</v>
      </c>
      <c r="M50" s="2">
        <v>278.107623318386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f t="shared" si="1"/>
        <v>278.107623318386</v>
      </c>
      <c r="T50" s="2"/>
      <c r="U50" s="2"/>
    </row>
    <row r="51" spans="1:21" x14ac:dyDescent="0.15">
      <c r="A51" t="s">
        <v>65</v>
      </c>
      <c r="B51">
        <v>0</v>
      </c>
      <c r="C51">
        <v>0</v>
      </c>
      <c r="D51">
        <v>911.19191919191906</v>
      </c>
      <c r="E51">
        <v>1186.90200082973</v>
      </c>
      <c r="F51">
        <v>2098.0939200216499</v>
      </c>
      <c r="J51" s="4" t="s">
        <v>61</v>
      </c>
      <c r="K51" s="2">
        <v>0</v>
      </c>
      <c r="L51" s="2">
        <v>0</v>
      </c>
      <c r="M51" s="2">
        <v>75.847533632286996</v>
      </c>
      <c r="N51" s="2">
        <v>43.635168673534501</v>
      </c>
      <c r="O51" s="2">
        <v>0</v>
      </c>
      <c r="P51" s="2">
        <v>0</v>
      </c>
      <c r="Q51" s="2">
        <v>0</v>
      </c>
      <c r="R51" s="2">
        <v>0</v>
      </c>
      <c r="S51" s="2">
        <f t="shared" si="1"/>
        <v>119.482702305822</v>
      </c>
      <c r="T51" s="2"/>
      <c r="U51" s="2"/>
    </row>
    <row r="52" spans="1:21" x14ac:dyDescent="0.15">
      <c r="A52" t="s">
        <v>66</v>
      </c>
      <c r="B52">
        <v>0</v>
      </c>
      <c r="C52">
        <v>0</v>
      </c>
      <c r="D52">
        <v>1761.94763966193</v>
      </c>
      <c r="E52">
        <v>2518.6153206478202</v>
      </c>
      <c r="F52">
        <v>4280.5629603097505</v>
      </c>
      <c r="J52" s="4" t="s">
        <v>62</v>
      </c>
      <c r="K52" s="2">
        <v>0</v>
      </c>
      <c r="L52" s="2">
        <v>0</v>
      </c>
      <c r="M52" s="2">
        <v>556.21524663677098</v>
      </c>
      <c r="N52" s="2">
        <v>0</v>
      </c>
      <c r="O52" s="2">
        <v>3424</v>
      </c>
      <c r="P52" s="2">
        <v>4152.1503902229897</v>
      </c>
      <c r="Q52" s="2">
        <v>0</v>
      </c>
      <c r="R52" s="2">
        <v>124.89047599466799</v>
      </c>
      <c r="S52" s="2">
        <f t="shared" si="1"/>
        <v>8257.2561128544294</v>
      </c>
      <c r="T52" s="2"/>
      <c r="U52" s="2"/>
    </row>
    <row r="53" spans="1:21" x14ac:dyDescent="0.15">
      <c r="A53" t="s">
        <v>67</v>
      </c>
      <c r="B53">
        <v>0</v>
      </c>
      <c r="C53">
        <v>0</v>
      </c>
      <c r="D53">
        <v>3148.4935064935098</v>
      </c>
      <c r="E53">
        <v>6418.1244936615503</v>
      </c>
      <c r="F53">
        <v>9566.6180001550492</v>
      </c>
      <c r="J53" s="4" t="s">
        <v>63</v>
      </c>
      <c r="K53" s="2">
        <v>0</v>
      </c>
      <c r="L53" s="2">
        <v>0</v>
      </c>
      <c r="M53" s="2">
        <v>531.52861952861997</v>
      </c>
      <c r="N53" s="2">
        <v>571.83762025659303</v>
      </c>
      <c r="O53" s="2">
        <v>373.33333333333297</v>
      </c>
      <c r="P53" s="2">
        <v>0</v>
      </c>
      <c r="Q53" s="2">
        <v>0</v>
      </c>
      <c r="R53" s="2">
        <v>0</v>
      </c>
      <c r="S53" s="2">
        <f t="shared" si="1"/>
        <v>1476.69957311855</v>
      </c>
      <c r="T53" s="2"/>
      <c r="U53" s="2"/>
    </row>
    <row r="54" spans="1:21" x14ac:dyDescent="0.15">
      <c r="A54" t="s">
        <v>68</v>
      </c>
      <c r="B54">
        <v>0</v>
      </c>
      <c r="C54">
        <v>0</v>
      </c>
      <c r="D54">
        <v>3148.4935064935098</v>
      </c>
      <c r="E54">
        <v>4493.68566388207</v>
      </c>
      <c r="F54">
        <v>7642.1791703755798</v>
      </c>
      <c r="J54" s="4" t="s">
        <v>65</v>
      </c>
      <c r="K54" s="2">
        <v>0</v>
      </c>
      <c r="L54" s="2">
        <v>0</v>
      </c>
      <c r="M54" s="2">
        <v>911.19191919191906</v>
      </c>
      <c r="N54" s="2">
        <v>1186.90200082973</v>
      </c>
      <c r="O54" s="2">
        <v>814.54545454545496</v>
      </c>
      <c r="P54" s="2">
        <v>0</v>
      </c>
      <c r="Q54" s="2">
        <v>0</v>
      </c>
      <c r="R54" s="2">
        <v>0</v>
      </c>
      <c r="S54" s="2">
        <f t="shared" si="1"/>
        <v>2912.6393745670998</v>
      </c>
      <c r="T54" s="2"/>
      <c r="U54" s="2"/>
    </row>
    <row r="55" spans="1:21" x14ac:dyDescent="0.15">
      <c r="A55" t="s">
        <v>69</v>
      </c>
      <c r="B55">
        <v>0</v>
      </c>
      <c r="C55">
        <v>0</v>
      </c>
      <c r="D55">
        <v>815.11385968528805</v>
      </c>
      <c r="E55">
        <v>563.84679851891894</v>
      </c>
      <c r="F55">
        <v>1378.9606582042099</v>
      </c>
      <c r="J55" s="4" t="s">
        <v>66</v>
      </c>
      <c r="K55" s="2">
        <v>0</v>
      </c>
      <c r="L55" s="2">
        <v>0</v>
      </c>
      <c r="M55" s="2">
        <v>1761.94763966193</v>
      </c>
      <c r="N55" s="2">
        <v>2518.6153206478202</v>
      </c>
      <c r="O55" s="2">
        <v>1745.45454545455</v>
      </c>
      <c r="P55" s="2">
        <v>0</v>
      </c>
      <c r="Q55" s="2">
        <v>2443.6363636363599</v>
      </c>
      <c r="R55" s="2">
        <v>0</v>
      </c>
      <c r="S55" s="2">
        <f t="shared" si="1"/>
        <v>8469.6538694006595</v>
      </c>
      <c r="T55" s="2"/>
      <c r="U55" s="2"/>
    </row>
    <row r="56" spans="1:21" x14ac:dyDescent="0.15">
      <c r="A56" t="s">
        <v>70</v>
      </c>
      <c r="B56">
        <v>0</v>
      </c>
      <c r="C56">
        <v>0</v>
      </c>
      <c r="D56">
        <v>1917.68707482993</v>
      </c>
      <c r="E56">
        <v>3316.43245806816</v>
      </c>
      <c r="F56">
        <v>5234.1195328980903</v>
      </c>
      <c r="J56" s="4" t="s">
        <v>67</v>
      </c>
      <c r="K56" s="2">
        <v>0</v>
      </c>
      <c r="L56" s="2">
        <v>0</v>
      </c>
      <c r="M56" s="2">
        <v>3148.4935064935098</v>
      </c>
      <c r="N56" s="2">
        <v>6418.1244936615503</v>
      </c>
      <c r="O56" s="2">
        <v>1425.45454545455</v>
      </c>
      <c r="P56" s="2">
        <v>1746.538485817</v>
      </c>
      <c r="Q56" s="2">
        <v>2443.6363636363599</v>
      </c>
      <c r="R56" s="2">
        <v>2645.3986818339499</v>
      </c>
      <c r="S56" s="2">
        <f t="shared" si="1"/>
        <v>17827.646076896901</v>
      </c>
      <c r="T56" s="2"/>
      <c r="U56" s="2"/>
    </row>
    <row r="57" spans="1:21" x14ac:dyDescent="0.15">
      <c r="A57" t="s">
        <v>71</v>
      </c>
      <c r="B57">
        <v>0</v>
      </c>
      <c r="C57">
        <v>0</v>
      </c>
      <c r="D57">
        <v>511.38321995464901</v>
      </c>
      <c r="E57">
        <v>426.260013907521</v>
      </c>
      <c r="F57">
        <v>937.64323386216995</v>
      </c>
      <c r="J57" s="4" t="s">
        <v>68</v>
      </c>
      <c r="K57" s="2">
        <v>0</v>
      </c>
      <c r="L57" s="2">
        <v>0</v>
      </c>
      <c r="M57" s="2">
        <v>3148.4935064935098</v>
      </c>
      <c r="N57" s="2">
        <v>4493.68566388207</v>
      </c>
      <c r="O57" s="2">
        <v>1425.45454545455</v>
      </c>
      <c r="P57" s="2">
        <v>2671.1765077201098</v>
      </c>
      <c r="Q57" s="2">
        <v>2443.6363636363599</v>
      </c>
      <c r="R57" s="2">
        <v>3401.22687664364</v>
      </c>
      <c r="S57" s="2">
        <f t="shared" si="1"/>
        <v>17583.6734638302</v>
      </c>
      <c r="T57" s="2"/>
      <c r="U57" s="2"/>
    </row>
    <row r="58" spans="1:21" x14ac:dyDescent="0.15">
      <c r="A58" t="s">
        <v>72</v>
      </c>
      <c r="B58">
        <v>0</v>
      </c>
      <c r="C58">
        <v>0</v>
      </c>
      <c r="D58">
        <v>511.38321995464901</v>
      </c>
      <c r="E58">
        <v>183.988715910785</v>
      </c>
      <c r="F58">
        <v>695.37193586543299</v>
      </c>
      <c r="J58" s="4" t="s">
        <v>69</v>
      </c>
      <c r="K58" s="2">
        <v>0</v>
      </c>
      <c r="L58" s="2">
        <v>0</v>
      </c>
      <c r="M58" s="2">
        <v>815.11385968528805</v>
      </c>
      <c r="N58" s="2">
        <v>563.84679851891894</v>
      </c>
      <c r="O58" s="2">
        <v>116.363636363636</v>
      </c>
      <c r="P58" s="2">
        <v>398.26373049515098</v>
      </c>
      <c r="Q58" s="2">
        <v>0</v>
      </c>
      <c r="R58" s="2">
        <v>168.273483445447</v>
      </c>
      <c r="S58" s="2">
        <f t="shared" si="1"/>
        <v>2061.8615085084398</v>
      </c>
      <c r="T58" s="2"/>
      <c r="U58" s="2"/>
    </row>
    <row r="59" spans="1:21" x14ac:dyDescent="0.15">
      <c r="A59" t="s">
        <v>74</v>
      </c>
      <c r="B59">
        <v>0</v>
      </c>
      <c r="C59">
        <v>0</v>
      </c>
      <c r="D59">
        <v>0</v>
      </c>
      <c r="E59">
        <v>112.06451844051</v>
      </c>
      <c r="F59">
        <v>112.06451844051</v>
      </c>
      <c r="J59" s="4" t="s">
        <v>70</v>
      </c>
      <c r="K59" s="2">
        <v>0</v>
      </c>
      <c r="L59" s="2">
        <v>0</v>
      </c>
      <c r="M59" s="2">
        <v>1917.68707482993</v>
      </c>
      <c r="N59" s="2">
        <v>3316.43245806816</v>
      </c>
      <c r="O59" s="2">
        <v>1221.8181818181799</v>
      </c>
      <c r="P59" s="2">
        <v>2328.7179810893299</v>
      </c>
      <c r="Q59" s="2">
        <v>0</v>
      </c>
      <c r="R59" s="2">
        <v>1259.71365801616</v>
      </c>
      <c r="S59" s="2">
        <f t="shared" si="1"/>
        <v>10044.369353821799</v>
      </c>
      <c r="T59" s="2"/>
      <c r="U59" s="2"/>
    </row>
    <row r="60" spans="1:21" x14ac:dyDescent="0.15">
      <c r="A60" s="5" t="s">
        <v>44</v>
      </c>
      <c r="B60" s="2">
        <v>2909.0909090909099</v>
      </c>
      <c r="C60" s="2">
        <v>3595.8145296232301</v>
      </c>
      <c r="D60" s="2">
        <v>3490.9090909090901</v>
      </c>
      <c r="E60" s="2">
        <v>2204.4989015282899</v>
      </c>
      <c r="J60" s="4" t="s">
        <v>71</v>
      </c>
      <c r="K60" s="2">
        <v>0</v>
      </c>
      <c r="L60" s="2">
        <v>0</v>
      </c>
      <c r="M60" s="2">
        <v>511.38321995464901</v>
      </c>
      <c r="N60" s="2">
        <v>426.260013907521</v>
      </c>
      <c r="O60" s="2">
        <v>1256.72727272727</v>
      </c>
      <c r="P60" s="2">
        <v>2440.7274432418599</v>
      </c>
      <c r="Q60" s="2">
        <v>4049.45454545455</v>
      </c>
      <c r="R60" s="2">
        <v>1839.0627259430801</v>
      </c>
      <c r="S60" s="2">
        <f t="shared" si="1"/>
        <v>10523.6152212289</v>
      </c>
      <c r="T60" s="2"/>
      <c r="U60" s="2"/>
    </row>
    <row r="61" spans="1:21" x14ac:dyDescent="0.15">
      <c r="A61" s="5" t="s">
        <v>38</v>
      </c>
      <c r="B61" s="2">
        <v>2909.0909090909099</v>
      </c>
      <c r="C61" s="2">
        <v>2054.7511597847001</v>
      </c>
      <c r="D61" s="2">
        <v>3490.9090909090901</v>
      </c>
      <c r="E61" s="2">
        <v>2204.4989015282899</v>
      </c>
      <c r="J61" s="4" t="s">
        <v>72</v>
      </c>
      <c r="K61" s="2">
        <v>0</v>
      </c>
      <c r="L61" s="2">
        <v>0</v>
      </c>
      <c r="M61" s="2">
        <v>511.38321995464901</v>
      </c>
      <c r="N61" s="2">
        <v>183.988715910785</v>
      </c>
      <c r="O61" s="2">
        <v>907.63636363636397</v>
      </c>
      <c r="P61" s="2">
        <v>750.54621743311702</v>
      </c>
      <c r="Q61" s="2">
        <v>0</v>
      </c>
      <c r="R61" s="2">
        <v>0</v>
      </c>
      <c r="S61" s="2">
        <f t="shared" si="1"/>
        <v>2353.5545169349102</v>
      </c>
      <c r="T61" s="2"/>
      <c r="U61" s="2"/>
    </row>
    <row r="62" spans="1:21" x14ac:dyDescent="0.15">
      <c r="A62" s="5" t="s">
        <v>45</v>
      </c>
      <c r="B62" s="2">
        <v>2909.0909090909099</v>
      </c>
      <c r="C62" s="6">
        <v>0</v>
      </c>
      <c r="D62" s="2">
        <v>3490.9090909090901</v>
      </c>
      <c r="E62" s="2">
        <v>314.92841450404097</v>
      </c>
      <c r="J62" s="4" t="s">
        <v>74</v>
      </c>
      <c r="K62" s="2">
        <v>0</v>
      </c>
      <c r="L62" s="2">
        <v>0</v>
      </c>
      <c r="M62" s="2">
        <v>0</v>
      </c>
      <c r="N62" s="2">
        <v>112.06451844051</v>
      </c>
      <c r="O62" s="2">
        <v>203.636363636364</v>
      </c>
      <c r="P62" s="2">
        <v>0</v>
      </c>
      <c r="Q62" s="2">
        <v>0</v>
      </c>
      <c r="R62" s="2">
        <v>0</v>
      </c>
      <c r="S62" s="2">
        <f t="shared" si="1"/>
        <v>315.700882076874</v>
      </c>
      <c r="T62" s="2"/>
      <c r="U62" s="2"/>
    </row>
    <row r="63" spans="1:21" x14ac:dyDescent="0.15">
      <c r="A63" s="5" t="s">
        <v>43</v>
      </c>
      <c r="B63" s="4">
        <v>1454.54545454545</v>
      </c>
      <c r="C63" s="6">
        <v>2225.9804231000899</v>
      </c>
      <c r="D63" s="2">
        <v>1745.45454545455</v>
      </c>
      <c r="E63" s="2">
        <v>1889.57048702425</v>
      </c>
      <c r="J63" s="2" t="s">
        <v>75</v>
      </c>
      <c r="K63" s="2"/>
      <c r="L63" s="2"/>
      <c r="M63" s="2"/>
      <c r="N63" s="2"/>
      <c r="O63" s="2">
        <v>373.33333333333297</v>
      </c>
      <c r="P63" s="2">
        <v>447.16413601228402</v>
      </c>
      <c r="Q63" s="2">
        <v>0</v>
      </c>
      <c r="R63" s="2">
        <v>124.89047599466799</v>
      </c>
      <c r="S63" s="2">
        <f t="shared" si="1"/>
        <v>945.387945340285</v>
      </c>
      <c r="T63" s="2"/>
      <c r="U63" s="2"/>
    </row>
    <row r="64" spans="1:21" x14ac:dyDescent="0.15">
      <c r="A64" s="5" t="s">
        <v>28</v>
      </c>
      <c r="B64" s="2">
        <v>2909.0909090909099</v>
      </c>
      <c r="C64" s="6">
        <v>6849.1705326156698</v>
      </c>
      <c r="D64" s="2">
        <v>3490.9090909090901</v>
      </c>
      <c r="E64" s="2">
        <v>8188.1387771050704</v>
      </c>
      <c r="J64" s="2" t="s">
        <v>77</v>
      </c>
      <c r="K64" s="2"/>
      <c r="L64" s="2"/>
      <c r="M64" s="2"/>
      <c r="N64" s="2"/>
      <c r="O64" s="2">
        <v>1600</v>
      </c>
      <c r="P64" s="2">
        <v>1788.6565440491299</v>
      </c>
      <c r="Q64" s="2">
        <v>0</v>
      </c>
      <c r="R64" s="2">
        <v>370.04585479901601</v>
      </c>
      <c r="S64" s="2">
        <f t="shared" si="1"/>
        <v>3758.7023988481501</v>
      </c>
      <c r="T64" s="2"/>
      <c r="U64" s="2"/>
    </row>
    <row r="65" spans="1:21" x14ac:dyDescent="0.15">
      <c r="A65" s="10" t="s">
        <v>42</v>
      </c>
      <c r="B65" s="4">
        <v>1454.54545454545</v>
      </c>
      <c r="C65" s="6">
        <v>2910.8974763616602</v>
      </c>
      <c r="D65" s="2">
        <v>1745.45454545455</v>
      </c>
      <c r="E65" s="2">
        <v>3149.2841450404098</v>
      </c>
      <c r="J65" s="2" t="s">
        <v>78</v>
      </c>
      <c r="K65" s="2"/>
      <c r="L65" s="2"/>
      <c r="M65" s="2"/>
      <c r="N65" s="2"/>
      <c r="O65" s="2">
        <v>814.54545454545496</v>
      </c>
      <c r="P65" s="2">
        <v>0</v>
      </c>
      <c r="Q65" s="2">
        <v>0</v>
      </c>
      <c r="R65" s="2">
        <v>138.767195549631</v>
      </c>
      <c r="S65" s="2">
        <f t="shared" si="1"/>
        <v>953.31265009508604</v>
      </c>
      <c r="T65" s="2"/>
      <c r="U65" s="2"/>
    </row>
    <row r="66" spans="1:21" x14ac:dyDescent="0.15">
      <c r="A66" s="5" t="s">
        <v>12</v>
      </c>
      <c r="B66" s="4">
        <v>1454.54545454545</v>
      </c>
      <c r="C66" s="6">
        <v>3938.27305625401</v>
      </c>
      <c r="D66" s="2">
        <v>1745.45454545455</v>
      </c>
      <c r="E66" s="2">
        <v>5038.8546320646601</v>
      </c>
      <c r="J66" s="2" t="s">
        <v>79</v>
      </c>
      <c r="K66" s="2"/>
      <c r="L66" s="2"/>
      <c r="M66" s="2"/>
      <c r="N66" s="2"/>
      <c r="O66" s="2">
        <v>1600</v>
      </c>
      <c r="P66" s="2">
        <v>1937.71125605323</v>
      </c>
      <c r="Q66" s="2">
        <v>0</v>
      </c>
      <c r="R66" s="2">
        <v>416.30158664889302</v>
      </c>
      <c r="S66" s="2">
        <f t="shared" si="1"/>
        <v>3954.01284270212</v>
      </c>
      <c r="T66" s="2"/>
      <c r="U66" s="2"/>
    </row>
    <row r="67" spans="1:21" x14ac:dyDescent="0.15">
      <c r="A67" s="11" t="s">
        <v>48</v>
      </c>
      <c r="B67" s="2">
        <v>1745.45454545455</v>
      </c>
      <c r="C67" s="2">
        <v>0</v>
      </c>
      <c r="D67" s="2">
        <v>2443.6363636363599</v>
      </c>
      <c r="E67" s="2">
        <v>944.78524351212297</v>
      </c>
      <c r="J67" s="2" t="s">
        <v>80</v>
      </c>
      <c r="K67" s="2"/>
      <c r="L67" s="2"/>
      <c r="M67" s="2"/>
      <c r="N67" s="2"/>
      <c r="O67" s="2">
        <v>373.33333333333297</v>
      </c>
      <c r="P67" s="2">
        <v>1937.71125605323</v>
      </c>
      <c r="Q67" s="2">
        <v>0</v>
      </c>
      <c r="R67" s="2">
        <v>740.09170959803203</v>
      </c>
      <c r="S67" s="2">
        <f t="shared" si="1"/>
        <v>3051.1362989846002</v>
      </c>
      <c r="T67" s="2"/>
      <c r="U67" s="2"/>
    </row>
    <row r="68" spans="1:21" x14ac:dyDescent="0.15">
      <c r="A68" s="10" t="s">
        <v>47</v>
      </c>
      <c r="B68" s="2">
        <v>1745.45454545455</v>
      </c>
      <c r="C68" s="2">
        <v>0</v>
      </c>
      <c r="D68" s="2">
        <v>2443.6363636363599</v>
      </c>
      <c r="E68" s="2">
        <v>0</v>
      </c>
      <c r="J68" s="2" t="s">
        <v>81</v>
      </c>
      <c r="K68" s="2"/>
      <c r="L68" s="2"/>
      <c r="M68" s="2"/>
      <c r="N68" s="2"/>
      <c r="O68" s="2">
        <v>733.33333333333303</v>
      </c>
      <c r="P68" s="2">
        <v>1117.9103400307099</v>
      </c>
      <c r="Q68" s="2">
        <v>0</v>
      </c>
      <c r="R68" s="2">
        <v>370.04585479901601</v>
      </c>
      <c r="S68" s="2">
        <f t="shared" si="1"/>
        <v>2221.2895281630599</v>
      </c>
      <c r="T68" s="2"/>
      <c r="U68" s="2"/>
    </row>
    <row r="69" spans="1:21" x14ac:dyDescent="0.15">
      <c r="A69" s="10" t="s">
        <v>39</v>
      </c>
      <c r="B69" s="2">
        <v>1745.45454545455</v>
      </c>
      <c r="C69" s="2">
        <v>2739.66821304627</v>
      </c>
      <c r="D69" s="2">
        <v>2443.6363636363599</v>
      </c>
      <c r="E69" s="2">
        <v>3779.1409740484901</v>
      </c>
      <c r="J69" s="2" t="s">
        <v>82</v>
      </c>
      <c r="K69" s="2"/>
      <c r="L69" s="2"/>
      <c r="M69" s="2"/>
      <c r="N69" s="2"/>
      <c r="O69" s="2">
        <v>597.33333333333303</v>
      </c>
      <c r="P69" s="2">
        <v>894.32827202456701</v>
      </c>
      <c r="Q69" s="2">
        <v>0</v>
      </c>
      <c r="R69" s="2">
        <v>194.27407376948301</v>
      </c>
      <c r="S69" s="2">
        <f t="shared" ref="S69:S115" si="2">SUM(K69:R69)</f>
        <v>1685.9356791273799</v>
      </c>
      <c r="T69" s="2"/>
      <c r="U69" s="2"/>
    </row>
    <row r="70" spans="1:21" x14ac:dyDescent="0.15">
      <c r="A70" s="10" t="s">
        <v>14</v>
      </c>
      <c r="B70" s="2">
        <v>1745.45454545455</v>
      </c>
      <c r="C70" s="2">
        <v>4965.6486361463603</v>
      </c>
      <c r="D70" s="2">
        <v>2443.6363636363599</v>
      </c>
      <c r="E70" s="2">
        <v>6613.4967045848598</v>
      </c>
      <c r="J70" s="2" t="s">
        <v>83</v>
      </c>
      <c r="K70" s="2"/>
      <c r="L70" s="2"/>
      <c r="M70" s="2"/>
      <c r="N70" s="2"/>
      <c r="O70" s="2">
        <v>746.66666666666697</v>
      </c>
      <c r="P70" s="2">
        <v>1639.6018320450401</v>
      </c>
      <c r="Q70" s="2">
        <v>0</v>
      </c>
      <c r="R70" s="2">
        <v>370.04585479901601</v>
      </c>
      <c r="S70" s="2">
        <f t="shared" si="2"/>
        <v>2756.3143535107201</v>
      </c>
      <c r="T70" s="2"/>
      <c r="U70" s="2"/>
    </row>
    <row r="71" spans="1:21" x14ac:dyDescent="0.15">
      <c r="A71" s="10" t="s">
        <v>13</v>
      </c>
      <c r="B71" s="2">
        <v>1745.45454545455</v>
      </c>
      <c r="C71" s="2">
        <v>2054.7511597847001</v>
      </c>
      <c r="D71" s="2">
        <v>2443.6363636363599</v>
      </c>
      <c r="E71" s="2">
        <v>2519.4273160323301</v>
      </c>
      <c r="J71" s="2" t="s">
        <v>84</v>
      </c>
      <c r="K71" s="2"/>
      <c r="L71" s="2"/>
      <c r="M71" s="2"/>
      <c r="N71" s="2"/>
      <c r="O71" s="2">
        <v>814.54545454545496</v>
      </c>
      <c r="P71" s="2">
        <v>1490.5471200409499</v>
      </c>
      <c r="Q71" s="2">
        <v>0</v>
      </c>
      <c r="R71" s="2">
        <v>601.32451404840106</v>
      </c>
      <c r="S71" s="2">
        <f t="shared" si="2"/>
        <v>2906.4170886348102</v>
      </c>
      <c r="T71" s="2"/>
      <c r="U71" s="2"/>
    </row>
    <row r="72" spans="1:21" x14ac:dyDescent="0.15">
      <c r="A72" s="10" t="s">
        <v>29</v>
      </c>
      <c r="B72" s="4">
        <v>872.72726999999998</v>
      </c>
      <c r="C72" s="2">
        <v>3424.5852663078399</v>
      </c>
      <c r="D72" s="2">
        <v>1221.8181818181799</v>
      </c>
      <c r="E72" s="2">
        <v>5038.8546320646601</v>
      </c>
      <c r="J72" s="2" t="s">
        <v>85</v>
      </c>
      <c r="K72" s="2"/>
      <c r="L72" s="2"/>
      <c r="M72" s="2"/>
      <c r="N72" s="2"/>
      <c r="O72" s="2">
        <v>1600</v>
      </c>
      <c r="P72" s="2">
        <v>1639.6018320450401</v>
      </c>
      <c r="Q72" s="2">
        <v>0</v>
      </c>
      <c r="R72" s="2">
        <v>185.02292739950801</v>
      </c>
      <c r="S72" s="2">
        <f t="shared" si="2"/>
        <v>3424.6247594445499</v>
      </c>
      <c r="T72" s="2"/>
      <c r="U72" s="2"/>
    </row>
    <row r="73" spans="1:21" x14ac:dyDescent="0.15">
      <c r="A73" s="10" t="s">
        <v>30</v>
      </c>
      <c r="B73" s="2">
        <v>1745.45454545455</v>
      </c>
      <c r="C73" s="2">
        <v>5308.1071627771498</v>
      </c>
      <c r="D73" s="2">
        <v>2443.6363636363599</v>
      </c>
      <c r="E73" s="2">
        <v>6613.4967045848598</v>
      </c>
      <c r="J73" s="2" t="s">
        <v>86</v>
      </c>
      <c r="K73" s="2"/>
      <c r="L73" s="2"/>
      <c r="M73" s="2"/>
      <c r="N73" s="2"/>
      <c r="O73" s="2">
        <v>746.66666666666697</v>
      </c>
      <c r="P73" s="2">
        <v>2384.8753920655099</v>
      </c>
      <c r="Q73" s="2">
        <v>0</v>
      </c>
      <c r="R73" s="2">
        <v>777.09629507793397</v>
      </c>
      <c r="S73" s="2">
        <f t="shared" si="2"/>
        <v>3908.6383538101099</v>
      </c>
      <c r="T73" s="2"/>
      <c r="U73" s="2"/>
    </row>
    <row r="74" spans="1:21" x14ac:dyDescent="0.15">
      <c r="A74" s="10" t="s">
        <v>66</v>
      </c>
      <c r="B74" s="2">
        <v>1745.45454545455</v>
      </c>
      <c r="C74" s="2">
        <v>0</v>
      </c>
      <c r="D74" s="2">
        <v>2443.6363636363599</v>
      </c>
      <c r="E74" s="2">
        <v>0</v>
      </c>
      <c r="J74" s="2" t="s">
        <v>87</v>
      </c>
      <c r="K74" s="2"/>
      <c r="L74" s="2"/>
      <c r="M74" s="2"/>
      <c r="N74" s="2"/>
      <c r="O74" s="2">
        <v>384</v>
      </c>
      <c r="P74" s="2">
        <v>496.84904001364902</v>
      </c>
      <c r="Q74" s="2">
        <v>2304</v>
      </c>
      <c r="R74" s="2">
        <v>215.86008196609299</v>
      </c>
      <c r="S74" s="2">
        <f t="shared" si="2"/>
        <v>3400.7091219797398</v>
      </c>
      <c r="T74" s="2"/>
      <c r="U74" s="2"/>
    </row>
    <row r="75" spans="1:21" x14ac:dyDescent="0.15">
      <c r="A75" s="11" t="s">
        <v>50</v>
      </c>
      <c r="B75" s="2">
        <v>1745.45454545455</v>
      </c>
      <c r="C75" s="2">
        <v>0</v>
      </c>
      <c r="D75" s="2">
        <v>2443.6363636363599</v>
      </c>
      <c r="E75" s="2">
        <v>0</v>
      </c>
      <c r="J75" s="2" t="s">
        <v>88</v>
      </c>
      <c r="K75" s="2"/>
      <c r="L75" s="2"/>
      <c r="M75" s="2"/>
      <c r="N75" s="2"/>
      <c r="O75" s="2">
        <v>298.66666666666703</v>
      </c>
      <c r="P75" s="2">
        <v>1073.1939264294799</v>
      </c>
      <c r="Q75" s="2">
        <v>0</v>
      </c>
      <c r="R75" s="2">
        <v>471.80846486874498</v>
      </c>
      <c r="S75" s="2">
        <f t="shared" si="2"/>
        <v>1843.66905796489</v>
      </c>
      <c r="T75" s="2"/>
      <c r="U75" s="2"/>
    </row>
    <row r="76" spans="1:21" x14ac:dyDescent="0.15">
      <c r="A76" s="11" t="s">
        <v>40</v>
      </c>
      <c r="B76" s="2">
        <v>1745.45454545455</v>
      </c>
      <c r="C76" s="2">
        <v>4451.9608462001897</v>
      </c>
      <c r="D76" s="2">
        <v>2443.6363636363599</v>
      </c>
      <c r="E76" s="2">
        <v>5038.8546320646601</v>
      </c>
      <c r="J76" s="2" t="s">
        <v>146</v>
      </c>
      <c r="K76" s="2"/>
      <c r="L76" s="2"/>
      <c r="M76" s="2"/>
      <c r="N76" s="2"/>
      <c r="O76" s="2">
        <v>224</v>
      </c>
      <c r="P76" s="2">
        <v>0</v>
      </c>
      <c r="Q76" s="2">
        <v>0</v>
      </c>
      <c r="R76" s="2">
        <v>0</v>
      </c>
      <c r="S76" s="2">
        <f t="shared" si="2"/>
        <v>224</v>
      </c>
      <c r="T76" s="2"/>
      <c r="U76" s="2"/>
    </row>
    <row r="77" spans="1:21" x14ac:dyDescent="0.15">
      <c r="A77" s="10" t="s">
        <v>54</v>
      </c>
      <c r="B77" s="2">
        <v>1745.45454545455</v>
      </c>
      <c r="C77" s="2">
        <v>2568.4389497308798</v>
      </c>
      <c r="D77" s="2">
        <v>2443.6363636363599</v>
      </c>
      <c r="E77" s="2">
        <v>3464.21255954445</v>
      </c>
      <c r="J77" s="2" t="s">
        <v>89</v>
      </c>
      <c r="K77" s="2"/>
      <c r="L77" s="2"/>
      <c r="M77" s="2"/>
      <c r="N77" s="2"/>
      <c r="O77" s="2">
        <v>960</v>
      </c>
      <c r="P77" s="2">
        <v>1266.5001640441501</v>
      </c>
      <c r="Q77" s="2">
        <v>0</v>
      </c>
      <c r="R77" s="2">
        <v>261.657829258486</v>
      </c>
      <c r="S77" s="2">
        <f t="shared" si="2"/>
        <v>2488.1579933026401</v>
      </c>
      <c r="T77" s="2"/>
      <c r="U77" s="2"/>
    </row>
    <row r="78" spans="1:21" x14ac:dyDescent="0.15">
      <c r="A78" s="10" t="s">
        <v>15</v>
      </c>
      <c r="B78" s="4">
        <v>872.72727272727298</v>
      </c>
      <c r="C78" s="2">
        <v>3253.3560029924502</v>
      </c>
      <c r="D78" s="2">
        <v>1221.8181818181799</v>
      </c>
      <c r="E78" s="2">
        <v>4408.9978030565799</v>
      </c>
      <c r="J78" s="2" t="s">
        <v>90</v>
      </c>
      <c r="K78" s="2"/>
      <c r="L78" s="2"/>
      <c r="M78" s="2"/>
      <c r="N78" s="2"/>
      <c r="O78" s="2">
        <v>814.54545454545496</v>
      </c>
      <c r="P78" s="2">
        <v>1937.71125605323</v>
      </c>
      <c r="Q78" s="2">
        <v>0</v>
      </c>
      <c r="R78" s="2">
        <v>740.09170959803203</v>
      </c>
      <c r="S78" s="2">
        <f t="shared" si="2"/>
        <v>3492.3484201967199</v>
      </c>
      <c r="T78" s="2"/>
      <c r="U78" s="2"/>
    </row>
    <row r="79" spans="1:21" x14ac:dyDescent="0.15">
      <c r="A79" s="10" t="s">
        <v>33</v>
      </c>
      <c r="B79" s="2">
        <v>2036.3636363636399</v>
      </c>
      <c r="C79" s="2">
        <v>2111.8275808898302</v>
      </c>
      <c r="D79" s="2">
        <v>3490.9090909090901</v>
      </c>
      <c r="E79" s="2">
        <v>2624.4034542003401</v>
      </c>
      <c r="J79" s="2" t="s">
        <v>91</v>
      </c>
      <c r="K79" s="2"/>
      <c r="L79" s="2"/>
      <c r="M79" s="2"/>
      <c r="N79" s="2"/>
      <c r="O79" s="2">
        <v>1600</v>
      </c>
      <c r="P79" s="2">
        <v>0</v>
      </c>
      <c r="Q79" s="2">
        <v>0</v>
      </c>
      <c r="R79" s="2">
        <v>0</v>
      </c>
      <c r="S79" s="2">
        <f t="shared" si="2"/>
        <v>1600</v>
      </c>
      <c r="T79" s="2"/>
      <c r="U79" s="2"/>
    </row>
    <row r="80" spans="1:21" x14ac:dyDescent="0.15">
      <c r="A80" s="10" t="s">
        <v>18</v>
      </c>
      <c r="B80" s="2">
        <v>2443.6363636363599</v>
      </c>
      <c r="C80" s="2">
        <v>4509.0372673053198</v>
      </c>
      <c r="D80" s="2">
        <v>4189.0909090909099</v>
      </c>
      <c r="E80" s="2">
        <v>5143.8307702326701</v>
      </c>
      <c r="J80" s="2" t="s">
        <v>92</v>
      </c>
      <c r="K80" s="2"/>
      <c r="L80" s="2"/>
      <c r="M80" s="2"/>
      <c r="N80" s="2"/>
      <c r="O80" s="2">
        <v>1018.66666666667</v>
      </c>
      <c r="P80" s="2">
        <v>2455.95856107596</v>
      </c>
      <c r="Q80" s="2">
        <v>0</v>
      </c>
      <c r="R80" s="2">
        <v>123.348618266339</v>
      </c>
      <c r="S80" s="2">
        <f t="shared" si="2"/>
        <v>3597.9738460089602</v>
      </c>
      <c r="T80" s="2"/>
      <c r="U80" s="2"/>
    </row>
    <row r="81" spans="1:21" x14ac:dyDescent="0.15">
      <c r="A81" s="11" t="s">
        <v>25</v>
      </c>
      <c r="B81" s="2">
        <v>814.54545454545496</v>
      </c>
      <c r="C81" s="2">
        <v>0</v>
      </c>
      <c r="D81" s="2">
        <v>0</v>
      </c>
      <c r="E81" s="2">
        <v>0</v>
      </c>
      <c r="J81" s="2" t="s">
        <v>93</v>
      </c>
      <c r="K81" s="2"/>
      <c r="L81" s="2"/>
      <c r="M81" s="2"/>
      <c r="N81" s="2"/>
      <c r="O81" s="2">
        <v>885.33333333333303</v>
      </c>
      <c r="P81" s="2">
        <v>2086.7659680573202</v>
      </c>
      <c r="Q81" s="2">
        <v>0</v>
      </c>
      <c r="R81" s="2">
        <v>716.96384367309304</v>
      </c>
      <c r="S81" s="2">
        <f t="shared" si="2"/>
        <v>3689.0631450637502</v>
      </c>
      <c r="T81" s="2"/>
      <c r="U81" s="2"/>
    </row>
    <row r="82" spans="1:21" x14ac:dyDescent="0.15">
      <c r="A82" s="11" t="s">
        <v>32</v>
      </c>
      <c r="B82" s="2">
        <v>1221.8181818181799</v>
      </c>
      <c r="C82" s="2">
        <v>3082.12673967705</v>
      </c>
      <c r="D82" s="2">
        <v>0</v>
      </c>
      <c r="E82" s="2">
        <v>1511.6563896194</v>
      </c>
      <c r="J82" s="2" t="s">
        <v>94</v>
      </c>
      <c r="K82" s="2"/>
      <c r="L82" s="2"/>
      <c r="M82" s="2"/>
      <c r="N82" s="2"/>
      <c r="O82" s="2">
        <v>746.66666666666697</v>
      </c>
      <c r="P82" s="2">
        <v>0</v>
      </c>
      <c r="Q82" s="2">
        <v>0</v>
      </c>
      <c r="R82" s="2">
        <v>0</v>
      </c>
      <c r="S82" s="2">
        <f t="shared" si="2"/>
        <v>746.66666666666697</v>
      </c>
      <c r="T82" s="2"/>
      <c r="U82" s="2"/>
    </row>
    <row r="83" spans="1:21" x14ac:dyDescent="0.15">
      <c r="A83" s="11" t="s">
        <v>17</v>
      </c>
      <c r="B83" s="2">
        <v>1221.8181818181799</v>
      </c>
      <c r="C83" s="2">
        <v>2739.66821304627</v>
      </c>
      <c r="D83" s="2">
        <v>0</v>
      </c>
      <c r="E83" s="2">
        <v>1763.5991212226299</v>
      </c>
      <c r="J83" s="2" t="s">
        <v>95</v>
      </c>
      <c r="K83" s="2"/>
      <c r="L83" s="2"/>
      <c r="M83" s="2"/>
      <c r="N83" s="2"/>
      <c r="O83" s="2">
        <v>407.27272727272702</v>
      </c>
      <c r="P83" s="2">
        <v>1788.6565440491299</v>
      </c>
      <c r="Q83" s="2">
        <v>0</v>
      </c>
      <c r="R83" s="2">
        <v>601.32451404840106</v>
      </c>
      <c r="S83" s="2">
        <f t="shared" si="2"/>
        <v>2797.2537853702602</v>
      </c>
      <c r="T83" s="2"/>
      <c r="U83" s="2"/>
    </row>
    <row r="84" spans="1:21" x14ac:dyDescent="0.15">
      <c r="A84" s="11" t="s">
        <v>70</v>
      </c>
      <c r="B84" s="2">
        <v>1221.8181818181799</v>
      </c>
      <c r="C84" s="2">
        <v>2328.7179810893299</v>
      </c>
      <c r="D84" s="2">
        <v>0</v>
      </c>
      <c r="E84" s="2">
        <v>1259.71365801616</v>
      </c>
      <c r="J84" s="2" t="s">
        <v>96</v>
      </c>
      <c r="K84" s="2"/>
      <c r="L84" s="2"/>
      <c r="M84" s="2"/>
      <c r="N84" s="2"/>
      <c r="O84" s="2">
        <v>746.66666666666697</v>
      </c>
      <c r="P84" s="2">
        <v>0</v>
      </c>
      <c r="Q84" s="2">
        <v>0</v>
      </c>
      <c r="R84" s="2">
        <v>0</v>
      </c>
      <c r="S84" s="2">
        <f t="shared" si="2"/>
        <v>746.66666666666697</v>
      </c>
      <c r="T84" s="2"/>
      <c r="U84" s="2"/>
    </row>
    <row r="85" spans="1:21" x14ac:dyDescent="0.15">
      <c r="A85" s="10" t="s">
        <v>19</v>
      </c>
      <c r="B85" s="2">
        <v>2094.54545454545</v>
      </c>
      <c r="C85" s="6">
        <v>3424.5852663078399</v>
      </c>
      <c r="D85" s="2">
        <v>4189.0909090909099</v>
      </c>
      <c r="E85" s="2">
        <v>5143.8307702326701</v>
      </c>
      <c r="J85" s="2" t="s">
        <v>97</v>
      </c>
      <c r="K85" s="2"/>
      <c r="L85" s="2"/>
      <c r="M85" s="2"/>
      <c r="N85" s="2"/>
      <c r="O85" s="2">
        <v>363.63636363636402</v>
      </c>
      <c r="P85" s="2">
        <v>1198.26611966364</v>
      </c>
      <c r="Q85" s="2">
        <v>0</v>
      </c>
      <c r="R85" s="2">
        <v>71.953360655364193</v>
      </c>
      <c r="S85" s="2">
        <f t="shared" si="2"/>
        <v>1633.8558439553699</v>
      </c>
      <c r="T85" s="2"/>
      <c r="U85" s="2"/>
    </row>
    <row r="86" spans="1:21" x14ac:dyDescent="0.15">
      <c r="A86" s="10" t="s">
        <v>57</v>
      </c>
      <c r="B86" s="2">
        <v>872.72727272727298</v>
      </c>
      <c r="C86" s="6">
        <v>285.382105525653</v>
      </c>
      <c r="D86" s="2">
        <v>1745.45454545455</v>
      </c>
      <c r="E86" s="2">
        <v>944.78524351212297</v>
      </c>
      <c r="J86" s="2" t="s">
        <v>98</v>
      </c>
      <c r="K86" s="2"/>
      <c r="L86" s="2"/>
      <c r="M86" s="2"/>
      <c r="N86" s="2"/>
      <c r="O86" s="2">
        <v>610.90909090909099</v>
      </c>
      <c r="P86" s="2">
        <v>0</v>
      </c>
      <c r="Q86" s="2">
        <v>0</v>
      </c>
      <c r="R86" s="2">
        <v>92.511463699754003</v>
      </c>
      <c r="S86" s="2">
        <f t="shared" si="2"/>
        <v>703.42055460884501</v>
      </c>
      <c r="T86" s="2"/>
      <c r="U86" s="2"/>
    </row>
    <row r="87" spans="1:21" x14ac:dyDescent="0.15">
      <c r="A87" s="10" t="s">
        <v>71</v>
      </c>
      <c r="B87" s="2">
        <v>872.72727272727298</v>
      </c>
      <c r="C87" s="6">
        <v>1198.60484320774</v>
      </c>
      <c r="D87" s="2">
        <v>1745.45454545455</v>
      </c>
      <c r="E87" s="2">
        <v>944.78524351212297</v>
      </c>
      <c r="J87" s="2" t="s">
        <v>99</v>
      </c>
      <c r="K87" s="2"/>
      <c r="L87" s="2"/>
      <c r="M87" s="2"/>
      <c r="N87" s="2"/>
      <c r="O87" s="2">
        <v>1600</v>
      </c>
      <c r="P87" s="2">
        <v>1490.5471200409499</v>
      </c>
      <c r="Q87" s="2">
        <v>0</v>
      </c>
      <c r="R87" s="2">
        <v>92.511463699754003</v>
      </c>
      <c r="S87" s="2">
        <f t="shared" si="2"/>
        <v>3183.0585837407002</v>
      </c>
      <c r="T87" s="2"/>
      <c r="U87" s="2"/>
    </row>
    <row r="88" spans="1:21" x14ac:dyDescent="0.15">
      <c r="A88" s="10" t="s">
        <v>20</v>
      </c>
      <c r="B88" s="2">
        <v>1890.9090909090901</v>
      </c>
      <c r="C88" s="2">
        <v>4566.1136884104499</v>
      </c>
      <c r="D88" s="2">
        <v>0</v>
      </c>
      <c r="E88" s="2">
        <v>2939.3318687043802</v>
      </c>
      <c r="J88" s="2" t="s">
        <v>100</v>
      </c>
      <c r="K88" s="2"/>
      <c r="L88" s="2"/>
      <c r="M88" s="2"/>
      <c r="N88" s="2"/>
      <c r="O88" s="2">
        <v>512</v>
      </c>
      <c r="P88" s="2">
        <v>546.53394401501396</v>
      </c>
      <c r="Q88" s="2">
        <v>3072</v>
      </c>
      <c r="R88" s="2">
        <v>400.88300936560103</v>
      </c>
      <c r="S88" s="2">
        <f t="shared" si="2"/>
        <v>4531.4169533806098</v>
      </c>
      <c r="T88" s="2"/>
      <c r="U88" s="2"/>
    </row>
    <row r="89" spans="1:21" x14ac:dyDescent="0.15">
      <c r="A89" s="10" t="s">
        <v>58</v>
      </c>
      <c r="B89" s="2">
        <v>1309.0909090909099</v>
      </c>
      <c r="C89" s="2">
        <v>0</v>
      </c>
      <c r="D89" s="2">
        <v>0</v>
      </c>
      <c r="E89" s="2">
        <v>0</v>
      </c>
      <c r="J89" s="2" t="s">
        <v>101</v>
      </c>
      <c r="K89" s="2"/>
      <c r="L89" s="2"/>
      <c r="M89" s="2"/>
      <c r="N89" s="2"/>
      <c r="O89" s="2">
        <v>128</v>
      </c>
      <c r="P89" s="2">
        <v>298.10942400818902</v>
      </c>
      <c r="Q89" s="2">
        <v>0</v>
      </c>
      <c r="R89" s="2">
        <v>131.057906907985</v>
      </c>
      <c r="S89" s="2">
        <f t="shared" si="2"/>
        <v>557.16733091617402</v>
      </c>
      <c r="T89" s="2"/>
      <c r="U89" s="2"/>
    </row>
    <row r="90" spans="1:21" x14ac:dyDescent="0.15">
      <c r="A90" s="10" t="s">
        <v>55</v>
      </c>
      <c r="B90" s="2">
        <v>162.90909090909099</v>
      </c>
      <c r="C90" s="2">
        <v>0</v>
      </c>
      <c r="D90" s="2">
        <v>0</v>
      </c>
      <c r="E90" s="2">
        <v>0</v>
      </c>
      <c r="J90" s="2" t="s">
        <v>102</v>
      </c>
      <c r="K90" s="2"/>
      <c r="L90" s="2"/>
      <c r="M90" s="2"/>
      <c r="N90" s="2"/>
      <c r="O90" s="2">
        <v>814.54545454545496</v>
      </c>
      <c r="P90" s="2">
        <v>1639.6018320450401</v>
      </c>
      <c r="Q90" s="2">
        <v>0</v>
      </c>
      <c r="R90" s="2">
        <v>462.55731849876997</v>
      </c>
      <c r="S90" s="2">
        <f t="shared" si="2"/>
        <v>2916.70460508926</v>
      </c>
      <c r="T90" s="2"/>
      <c r="U90" s="2"/>
    </row>
    <row r="91" spans="1:21" x14ac:dyDescent="0.15">
      <c r="A91" s="10" t="s">
        <v>21</v>
      </c>
      <c r="B91" s="2">
        <v>1058.9090909090901</v>
      </c>
      <c r="C91" s="2">
        <v>1455.4487381808301</v>
      </c>
      <c r="D91" s="2">
        <v>0</v>
      </c>
      <c r="E91" s="2">
        <v>1889.57048702425</v>
      </c>
      <c r="J91" s="2" t="s">
        <v>103</v>
      </c>
      <c r="K91" s="2"/>
      <c r="L91" s="2"/>
      <c r="M91" s="2"/>
      <c r="N91" s="2"/>
      <c r="O91" s="2">
        <v>224</v>
      </c>
      <c r="P91" s="2">
        <v>0</v>
      </c>
      <c r="Q91" s="2">
        <v>0</v>
      </c>
      <c r="R91" s="2">
        <v>0</v>
      </c>
      <c r="S91" s="2">
        <f t="shared" si="2"/>
        <v>224</v>
      </c>
      <c r="T91" s="2"/>
      <c r="U91" s="2"/>
    </row>
    <row r="92" spans="1:21" x14ac:dyDescent="0.15">
      <c r="A92" s="10" t="s">
        <v>34</v>
      </c>
      <c r="B92" s="2">
        <v>570.18181818181802</v>
      </c>
      <c r="C92" s="2">
        <v>542.22600049874097</v>
      </c>
      <c r="D92" s="2">
        <v>0</v>
      </c>
      <c r="E92" s="2">
        <v>892.29717442811602</v>
      </c>
      <c r="J92" s="13" t="s">
        <v>105</v>
      </c>
      <c r="K92" s="2"/>
      <c r="L92" s="2"/>
      <c r="M92" s="2"/>
      <c r="N92" s="2"/>
      <c r="O92" s="2">
        <v>1333.3333333333301</v>
      </c>
      <c r="P92" s="2">
        <v>0</v>
      </c>
      <c r="Q92" s="2">
        <v>0</v>
      </c>
      <c r="R92" s="2">
        <v>0</v>
      </c>
      <c r="S92" s="2">
        <f t="shared" si="2"/>
        <v>1333.3333333333301</v>
      </c>
      <c r="T92" s="2"/>
      <c r="U92" s="2"/>
    </row>
    <row r="93" spans="1:21" x14ac:dyDescent="0.15">
      <c r="A93" s="10" t="s">
        <v>26</v>
      </c>
      <c r="B93" s="2">
        <v>407.27272727272702</v>
      </c>
      <c r="C93" s="2">
        <v>0</v>
      </c>
      <c r="D93" s="2">
        <v>698.18181818181802</v>
      </c>
      <c r="E93" s="2">
        <v>0</v>
      </c>
      <c r="J93" s="13" t="s">
        <v>106</v>
      </c>
      <c r="K93" s="2"/>
      <c r="L93" s="2"/>
      <c r="M93" s="2"/>
      <c r="N93" s="2"/>
      <c r="O93" s="2">
        <v>814.54545454545496</v>
      </c>
      <c r="P93" s="2">
        <v>1709.9936557895601</v>
      </c>
      <c r="Q93" s="2">
        <v>0</v>
      </c>
      <c r="R93" s="2">
        <v>0</v>
      </c>
      <c r="S93" s="2">
        <f t="shared" si="2"/>
        <v>2524.5391103350098</v>
      </c>
      <c r="T93" s="2"/>
      <c r="U93" s="2"/>
    </row>
    <row r="94" spans="1:21" x14ac:dyDescent="0.15">
      <c r="A94" s="11" t="s">
        <v>67</v>
      </c>
      <c r="B94" s="2">
        <v>1425.45454545455</v>
      </c>
      <c r="C94" s="2">
        <v>1746.538485817</v>
      </c>
      <c r="D94" s="2">
        <v>2443.6363636363599</v>
      </c>
      <c r="E94" s="2">
        <v>2645.3986818339499</v>
      </c>
      <c r="J94" s="13" t="s">
        <v>107</v>
      </c>
      <c r="K94" s="2"/>
      <c r="L94" s="2"/>
      <c r="M94" s="2"/>
      <c r="N94" s="2"/>
      <c r="O94" s="2">
        <v>1333.3333333333301</v>
      </c>
      <c r="P94" s="2">
        <v>2687.1328876693001</v>
      </c>
      <c r="Q94" s="2">
        <v>0</v>
      </c>
      <c r="R94" s="2">
        <v>0</v>
      </c>
      <c r="S94" s="2">
        <f t="shared" si="2"/>
        <v>4020.4662210026299</v>
      </c>
      <c r="T94" s="2"/>
      <c r="U94" s="2"/>
    </row>
    <row r="95" spans="1:21" x14ac:dyDescent="0.15">
      <c r="A95" s="11" t="s">
        <v>16</v>
      </c>
      <c r="B95" s="2">
        <v>1221.8181818181799</v>
      </c>
      <c r="C95" s="2">
        <v>4006.7647615801702</v>
      </c>
      <c r="D95" s="2">
        <v>2094.54545454545</v>
      </c>
      <c r="E95" s="2">
        <v>6802.4537532872901</v>
      </c>
      <c r="J95" s="13" t="s">
        <v>108</v>
      </c>
      <c r="K95" s="2"/>
      <c r="L95" s="2"/>
      <c r="M95" s="2"/>
      <c r="N95" s="2"/>
      <c r="O95" s="2">
        <v>1568</v>
      </c>
      <c r="P95" s="2">
        <v>2137.4920697369498</v>
      </c>
      <c r="Q95" s="2">
        <v>0</v>
      </c>
      <c r="R95" s="2">
        <v>0</v>
      </c>
      <c r="S95" s="2">
        <f t="shared" si="2"/>
        <v>3705.4920697369498</v>
      </c>
      <c r="T95" s="2"/>
      <c r="U95" s="2"/>
    </row>
    <row r="96" spans="1:21" x14ac:dyDescent="0.15">
      <c r="A96" s="12" t="s">
        <v>68</v>
      </c>
      <c r="B96" s="2">
        <v>1425.45454545455</v>
      </c>
      <c r="C96" s="2">
        <v>2671.1765077201098</v>
      </c>
      <c r="D96" s="2">
        <v>2443.6363636363599</v>
      </c>
      <c r="E96" s="2">
        <v>3401.22687664364</v>
      </c>
      <c r="J96" s="13" t="s">
        <v>109</v>
      </c>
      <c r="K96" s="2"/>
      <c r="L96" s="2"/>
      <c r="M96" s="2"/>
      <c r="N96" s="2"/>
      <c r="O96" s="2">
        <v>560</v>
      </c>
      <c r="P96" s="2">
        <v>692.14028924815398</v>
      </c>
      <c r="Q96" s="2">
        <v>0</v>
      </c>
      <c r="R96" s="2">
        <v>0</v>
      </c>
      <c r="S96" s="2">
        <f t="shared" si="2"/>
        <v>1252.1402892481501</v>
      </c>
      <c r="T96" s="2"/>
      <c r="U96" s="2"/>
    </row>
    <row r="97" spans="1:21" x14ac:dyDescent="0.15">
      <c r="A97" s="10" t="s">
        <v>69</v>
      </c>
      <c r="B97" s="2">
        <v>116.363636363636</v>
      </c>
      <c r="C97" s="2">
        <v>0</v>
      </c>
      <c r="D97" s="2">
        <v>0</v>
      </c>
      <c r="E97" s="2">
        <v>0</v>
      </c>
      <c r="J97" s="13" t="s">
        <v>110</v>
      </c>
      <c r="K97" s="2"/>
      <c r="L97" s="2"/>
      <c r="M97" s="2"/>
      <c r="N97" s="2"/>
      <c r="O97" s="2">
        <v>448</v>
      </c>
      <c r="P97" s="2">
        <v>0</v>
      </c>
      <c r="Q97" s="2">
        <v>0</v>
      </c>
      <c r="R97" s="2">
        <v>0</v>
      </c>
      <c r="S97" s="2">
        <f t="shared" si="2"/>
        <v>448</v>
      </c>
      <c r="T97" s="2"/>
      <c r="U97" s="2"/>
    </row>
    <row r="98" spans="1:21" x14ac:dyDescent="0.15">
      <c r="A98" s="10" t="s">
        <v>23</v>
      </c>
      <c r="B98" s="2">
        <v>349.09090909090901</v>
      </c>
      <c r="C98" s="2">
        <v>611.47606386755297</v>
      </c>
      <c r="D98" s="2">
        <v>0</v>
      </c>
      <c r="E98" s="2">
        <v>631.32502674469799</v>
      </c>
      <c r="J98" s="13" t="s">
        <v>111</v>
      </c>
      <c r="K98" s="2"/>
      <c r="L98" s="2"/>
      <c r="M98" s="2"/>
      <c r="N98" s="2"/>
      <c r="O98" s="2">
        <v>2240</v>
      </c>
      <c r="P98" s="2">
        <v>1628.5653864662399</v>
      </c>
      <c r="Q98" s="2">
        <v>0</v>
      </c>
      <c r="R98" s="2">
        <v>0</v>
      </c>
      <c r="S98" s="2">
        <f t="shared" si="2"/>
        <v>3868.5653864662399</v>
      </c>
      <c r="T98" s="2"/>
      <c r="U98" s="2"/>
    </row>
    <row r="99" spans="1:21" x14ac:dyDescent="0.15">
      <c r="A99" s="10" t="s">
        <v>36</v>
      </c>
      <c r="B99" s="2">
        <v>174.54545454545499</v>
      </c>
      <c r="C99" s="2">
        <v>599.21461172524801</v>
      </c>
      <c r="D99" s="2">
        <v>0</v>
      </c>
      <c r="E99" s="2">
        <v>640.27369194937</v>
      </c>
      <c r="J99" s="13" t="s">
        <v>112</v>
      </c>
      <c r="K99" s="2"/>
      <c r="L99" s="2"/>
      <c r="M99" s="2"/>
      <c r="N99" s="2"/>
      <c r="O99" s="2">
        <v>336</v>
      </c>
      <c r="P99" s="2">
        <v>468.21254860904497</v>
      </c>
      <c r="Q99" s="2">
        <v>0</v>
      </c>
      <c r="R99" s="2">
        <v>0</v>
      </c>
      <c r="S99" s="2">
        <f t="shared" si="2"/>
        <v>804.21254860904503</v>
      </c>
      <c r="T99" s="2"/>
      <c r="U99" s="2"/>
    </row>
    <row r="100" spans="1:21" x14ac:dyDescent="0.15">
      <c r="A100" s="10" t="s">
        <v>72</v>
      </c>
      <c r="B100" s="2">
        <v>203.636363636364</v>
      </c>
      <c r="C100" s="2">
        <v>0</v>
      </c>
      <c r="D100" s="2">
        <v>0</v>
      </c>
      <c r="E100" s="2">
        <v>0</v>
      </c>
      <c r="J100" s="13" t="s">
        <v>113</v>
      </c>
      <c r="K100" s="2"/>
      <c r="L100" s="2"/>
      <c r="M100" s="2"/>
      <c r="N100" s="2"/>
      <c r="O100" s="2">
        <v>746.66666666666697</v>
      </c>
      <c r="P100" s="2">
        <v>732.85442390980995</v>
      </c>
      <c r="Q100" s="2">
        <v>0</v>
      </c>
      <c r="R100" s="2">
        <v>0</v>
      </c>
      <c r="S100" s="2">
        <f t="shared" si="2"/>
        <v>1479.52109057648</v>
      </c>
      <c r="T100" s="2"/>
      <c r="U100" s="2"/>
    </row>
    <row r="101" spans="1:21" x14ac:dyDescent="0.15">
      <c r="A101" s="10" t="s">
        <v>35</v>
      </c>
      <c r="B101" s="2">
        <v>305.45454545454498</v>
      </c>
      <c r="C101" s="2">
        <v>292.23127605826897</v>
      </c>
      <c r="D101" s="2">
        <v>0</v>
      </c>
      <c r="E101" s="2">
        <v>325.649381806306</v>
      </c>
      <c r="J101" s="13" t="s">
        <v>114</v>
      </c>
      <c r="K101" s="2"/>
      <c r="L101" s="2"/>
      <c r="M101" s="2"/>
      <c r="N101" s="2"/>
      <c r="O101" s="2">
        <v>896</v>
      </c>
      <c r="P101" s="2">
        <v>0</v>
      </c>
      <c r="Q101" s="2">
        <v>0</v>
      </c>
      <c r="R101" s="2">
        <v>0</v>
      </c>
      <c r="S101" s="2">
        <f t="shared" si="2"/>
        <v>896</v>
      </c>
      <c r="T101" s="2"/>
      <c r="U101" s="2"/>
    </row>
    <row r="102" spans="1:21" x14ac:dyDescent="0.15">
      <c r="A102" s="10" t="s">
        <v>22</v>
      </c>
      <c r="B102" s="2">
        <v>610.90909090909099</v>
      </c>
      <c r="C102" s="2">
        <v>1521.3688684901599</v>
      </c>
      <c r="D102" s="2">
        <v>0</v>
      </c>
      <c r="E102" s="2">
        <v>1347.6497134737001</v>
      </c>
      <c r="J102" s="13" t="s">
        <v>115</v>
      </c>
      <c r="K102" s="2"/>
      <c r="L102" s="2"/>
      <c r="M102" s="2"/>
      <c r="N102" s="2"/>
      <c r="O102" s="2">
        <v>1333.3333333333301</v>
      </c>
      <c r="P102" s="2">
        <v>2564.9904836843398</v>
      </c>
      <c r="Q102" s="2">
        <v>0</v>
      </c>
      <c r="R102" s="2">
        <v>0</v>
      </c>
      <c r="S102" s="2">
        <f t="shared" si="2"/>
        <v>3898.3238170176701</v>
      </c>
      <c r="T102" s="2"/>
      <c r="U102" s="2"/>
    </row>
    <row r="103" spans="1:21" x14ac:dyDescent="0.15">
      <c r="A103" s="10" t="s">
        <v>24</v>
      </c>
      <c r="B103" s="2">
        <v>2240</v>
      </c>
      <c r="C103" s="2">
        <v>3881.19663514888</v>
      </c>
      <c r="D103" s="2">
        <v>0</v>
      </c>
      <c r="E103" s="2">
        <v>577.36875992407499</v>
      </c>
      <c r="J103" s="13" t="s">
        <v>116</v>
      </c>
      <c r="K103" s="2"/>
      <c r="L103" s="2"/>
      <c r="M103" s="2"/>
      <c r="N103" s="2"/>
      <c r="O103" s="2">
        <v>784</v>
      </c>
      <c r="P103" s="2">
        <v>1506.4229824812801</v>
      </c>
      <c r="Q103" s="2">
        <v>0</v>
      </c>
      <c r="R103" s="2">
        <v>0</v>
      </c>
      <c r="S103" s="2">
        <f t="shared" si="2"/>
        <v>2290.4229824812801</v>
      </c>
      <c r="T103" s="2"/>
      <c r="U103" s="2"/>
    </row>
    <row r="104" spans="1:21" x14ac:dyDescent="0.15">
      <c r="A104" s="10" t="s">
        <v>74</v>
      </c>
      <c r="B104" s="2">
        <v>203.636363636364</v>
      </c>
      <c r="C104" s="2">
        <v>0</v>
      </c>
      <c r="D104" s="2">
        <v>0</v>
      </c>
      <c r="E104" s="2">
        <v>0</v>
      </c>
      <c r="J104" s="13" t="s">
        <v>117</v>
      </c>
      <c r="K104" s="2"/>
      <c r="L104" s="2"/>
      <c r="M104" s="2"/>
      <c r="N104" s="2"/>
      <c r="O104" s="2">
        <v>2240</v>
      </c>
      <c r="P104" s="2">
        <v>3094.2742342858701</v>
      </c>
      <c r="Q104" s="2">
        <v>0</v>
      </c>
      <c r="R104" s="2">
        <v>0</v>
      </c>
      <c r="S104" s="2">
        <f t="shared" si="2"/>
        <v>5334.2742342858701</v>
      </c>
      <c r="T104" s="2"/>
      <c r="U104" s="2"/>
    </row>
    <row r="105" spans="1:21" x14ac:dyDescent="0.15">
      <c r="A105" s="10" t="s">
        <v>37</v>
      </c>
      <c r="B105" s="2">
        <v>2036.3636363636399</v>
      </c>
      <c r="C105" s="2">
        <v>3652.8909507283602</v>
      </c>
      <c r="D105" s="2">
        <v>0</v>
      </c>
      <c r="E105" s="2">
        <v>839.80910534410998</v>
      </c>
      <c r="J105" s="13" t="s">
        <v>118</v>
      </c>
      <c r="K105" s="2"/>
      <c r="L105" s="2"/>
      <c r="M105" s="2"/>
      <c r="N105" s="2"/>
      <c r="O105" s="2">
        <v>1333.3333333333301</v>
      </c>
      <c r="P105" s="2">
        <v>3297.8449075941498</v>
      </c>
      <c r="Q105" s="2">
        <v>0</v>
      </c>
      <c r="R105" s="2">
        <v>0</v>
      </c>
      <c r="S105" s="2">
        <f t="shared" si="2"/>
        <v>4631.1782409274801</v>
      </c>
      <c r="T105" s="2"/>
      <c r="U105" s="2"/>
    </row>
    <row r="106" spans="1:21" x14ac:dyDescent="0.15">
      <c r="A106" s="2" t="s">
        <v>62</v>
      </c>
      <c r="B106" s="2">
        <v>224</v>
      </c>
      <c r="C106" s="2">
        <v>447.16413601228402</v>
      </c>
      <c r="D106" s="2">
        <v>0</v>
      </c>
      <c r="E106" s="2">
        <v>124.89047599466799</v>
      </c>
      <c r="J106" s="13" t="s">
        <v>119</v>
      </c>
      <c r="K106" s="2"/>
      <c r="L106" s="2"/>
      <c r="M106" s="2"/>
      <c r="N106" s="2"/>
      <c r="O106" s="2">
        <v>896</v>
      </c>
      <c r="P106" s="2">
        <v>2320.7056757144001</v>
      </c>
      <c r="Q106" s="2">
        <v>0</v>
      </c>
      <c r="R106" s="2">
        <v>0</v>
      </c>
      <c r="S106" s="2">
        <f t="shared" si="2"/>
        <v>3216.7056757144001</v>
      </c>
      <c r="T106" s="2"/>
      <c r="U106" s="2"/>
    </row>
    <row r="107" spans="1:21" x14ac:dyDescent="0.15">
      <c r="A107" s="2" t="s">
        <v>75</v>
      </c>
      <c r="B107" s="2">
        <v>373.33333333333297</v>
      </c>
      <c r="C107" s="2">
        <v>447.16413601228402</v>
      </c>
      <c r="D107" s="2">
        <v>0</v>
      </c>
      <c r="E107" s="2">
        <v>124.89047599466799</v>
      </c>
      <c r="J107" s="13" t="s">
        <v>120</v>
      </c>
      <c r="K107" s="2"/>
      <c r="L107" s="2"/>
      <c r="M107" s="2"/>
      <c r="N107" s="2"/>
      <c r="O107" s="2">
        <v>203.636363636364</v>
      </c>
      <c r="P107" s="2">
        <v>0</v>
      </c>
      <c r="Q107" s="2">
        <v>0</v>
      </c>
      <c r="R107" s="2">
        <v>0</v>
      </c>
      <c r="S107" s="2">
        <f t="shared" si="2"/>
        <v>203.636363636364</v>
      </c>
      <c r="T107" s="2"/>
      <c r="U107" s="2"/>
    </row>
    <row r="108" spans="1:21" x14ac:dyDescent="0.15">
      <c r="A108" s="2" t="s">
        <v>77</v>
      </c>
      <c r="B108" s="2">
        <v>1600</v>
      </c>
      <c r="C108" s="2">
        <v>1788.6565440491299</v>
      </c>
      <c r="D108" s="2">
        <v>0</v>
      </c>
      <c r="E108" s="2">
        <v>370.04585479901601</v>
      </c>
      <c r="J108" s="13" t="s">
        <v>121</v>
      </c>
      <c r="K108" s="2"/>
      <c r="L108" s="2"/>
      <c r="M108" s="2"/>
      <c r="N108" s="2"/>
      <c r="O108" s="2">
        <v>896</v>
      </c>
      <c r="P108" s="2">
        <v>2564.9904836843398</v>
      </c>
      <c r="Q108" s="2">
        <v>0</v>
      </c>
      <c r="R108" s="2">
        <v>0</v>
      </c>
      <c r="S108" s="2">
        <f t="shared" si="2"/>
        <v>3460.9904836843398</v>
      </c>
      <c r="T108" s="2"/>
      <c r="U108" s="2"/>
    </row>
    <row r="109" spans="1:21" x14ac:dyDescent="0.15">
      <c r="A109" s="2" t="s">
        <v>53</v>
      </c>
      <c r="B109" s="2">
        <v>203.636363636364</v>
      </c>
      <c r="C109" s="2">
        <v>0</v>
      </c>
      <c r="D109" s="2">
        <v>0</v>
      </c>
      <c r="E109" s="2">
        <v>0</v>
      </c>
      <c r="J109" s="13" t="s">
        <v>122</v>
      </c>
      <c r="K109" s="2"/>
      <c r="L109" s="2"/>
      <c r="M109" s="2"/>
      <c r="N109" s="2"/>
      <c r="O109" s="2">
        <v>814.54545454545496</v>
      </c>
      <c r="P109" s="2">
        <v>2564.9904836843398</v>
      </c>
      <c r="Q109" s="2">
        <v>0</v>
      </c>
      <c r="R109" s="2">
        <v>0</v>
      </c>
      <c r="S109" s="2">
        <f t="shared" si="2"/>
        <v>3379.5359382297902</v>
      </c>
      <c r="T109" s="2"/>
      <c r="U109" s="2"/>
    </row>
    <row r="110" spans="1:21" x14ac:dyDescent="0.15">
      <c r="A110" s="2" t="s">
        <v>78</v>
      </c>
      <c r="B110" s="2">
        <v>814.54545454545496</v>
      </c>
      <c r="C110" s="2">
        <v>0</v>
      </c>
      <c r="D110" s="2">
        <v>0</v>
      </c>
      <c r="E110" s="2">
        <v>138.767195549631</v>
      </c>
      <c r="J110" s="13" t="s">
        <v>123</v>
      </c>
      <c r="K110" s="2"/>
      <c r="L110" s="2"/>
      <c r="M110" s="2"/>
      <c r="N110" s="2"/>
      <c r="O110" s="2">
        <v>1333.3333333333301</v>
      </c>
      <c r="P110" s="2">
        <v>0</v>
      </c>
      <c r="Q110" s="2">
        <v>0</v>
      </c>
      <c r="R110" s="2">
        <v>0</v>
      </c>
      <c r="S110" s="2">
        <f t="shared" si="2"/>
        <v>1333.3333333333301</v>
      </c>
      <c r="T110" s="2"/>
      <c r="U110" s="2"/>
    </row>
    <row r="111" spans="1:21" x14ac:dyDescent="0.15">
      <c r="A111" s="2" t="s">
        <v>79</v>
      </c>
      <c r="B111" s="2">
        <v>1600</v>
      </c>
      <c r="C111" s="2">
        <v>1937.71125605323</v>
      </c>
      <c r="D111" s="2">
        <v>0</v>
      </c>
      <c r="E111" s="2">
        <v>416.30158664889302</v>
      </c>
      <c r="J111" s="13" t="s">
        <v>124</v>
      </c>
      <c r="K111" s="2"/>
      <c r="L111" s="2"/>
      <c r="M111" s="2"/>
      <c r="N111" s="2"/>
      <c r="O111" s="2">
        <v>333.33333333333297</v>
      </c>
      <c r="P111" s="2">
        <v>0</v>
      </c>
      <c r="Q111" s="2">
        <v>0</v>
      </c>
      <c r="R111" s="2">
        <v>0</v>
      </c>
      <c r="S111" s="2">
        <f t="shared" si="2"/>
        <v>333.33333333333297</v>
      </c>
      <c r="T111" s="2"/>
      <c r="U111" s="2"/>
    </row>
    <row r="112" spans="1:21" x14ac:dyDescent="0.15">
      <c r="A112" s="2" t="s">
        <v>80</v>
      </c>
      <c r="B112" s="2">
        <v>373.33333333333297</v>
      </c>
      <c r="C112" s="2">
        <v>1937.71125605323</v>
      </c>
      <c r="D112" s="2">
        <v>0</v>
      </c>
      <c r="E112" s="2">
        <v>740.09170959803203</v>
      </c>
      <c r="J112" s="13" t="s">
        <v>125</v>
      </c>
      <c r="K112" s="2"/>
      <c r="L112" s="2"/>
      <c r="M112" s="2"/>
      <c r="N112" s="2"/>
      <c r="O112" s="2">
        <v>1120</v>
      </c>
      <c r="P112" s="2">
        <v>1506.4229824812801</v>
      </c>
      <c r="Q112" s="2">
        <v>0</v>
      </c>
      <c r="R112" s="2">
        <v>0</v>
      </c>
      <c r="S112" s="2">
        <f t="shared" si="2"/>
        <v>2626.4229824812801</v>
      </c>
      <c r="T112" s="2"/>
      <c r="U112" s="2"/>
    </row>
    <row r="113" spans="1:21" x14ac:dyDescent="0.15">
      <c r="A113" s="2" t="s">
        <v>81</v>
      </c>
      <c r="B113" s="2">
        <v>400</v>
      </c>
      <c r="C113" s="2">
        <v>1117.9103400307099</v>
      </c>
      <c r="D113" s="2">
        <v>0</v>
      </c>
      <c r="E113" s="2">
        <v>370.04585479901601</v>
      </c>
      <c r="J113" s="13" t="s">
        <v>126</v>
      </c>
      <c r="K113" s="2"/>
      <c r="L113" s="2"/>
      <c r="M113" s="2"/>
      <c r="N113" s="2"/>
      <c r="O113" s="2">
        <v>814.54545454545496</v>
      </c>
      <c r="P113" s="2">
        <v>2442.8480796993699</v>
      </c>
      <c r="Q113" s="2">
        <v>0</v>
      </c>
      <c r="R113" s="2">
        <v>0</v>
      </c>
      <c r="S113" s="2">
        <f t="shared" si="2"/>
        <v>3257.3935342448199</v>
      </c>
      <c r="T113" s="2"/>
      <c r="U113" s="2"/>
    </row>
    <row r="114" spans="1:21" x14ac:dyDescent="0.15">
      <c r="A114" s="2" t="s">
        <v>82</v>
      </c>
      <c r="B114" s="2">
        <v>597.33333333333303</v>
      </c>
      <c r="C114" s="2">
        <v>894.32827202456701</v>
      </c>
      <c r="D114" s="2">
        <v>0</v>
      </c>
      <c r="E114" s="2">
        <v>194.27407376948301</v>
      </c>
      <c r="J114" s="13" t="s">
        <v>127</v>
      </c>
      <c r="K114" s="2"/>
      <c r="L114" s="2"/>
      <c r="M114" s="2"/>
      <c r="N114" s="2"/>
      <c r="O114" s="2">
        <v>896</v>
      </c>
      <c r="P114" s="2">
        <v>1954.27846375949</v>
      </c>
      <c r="Q114" s="2">
        <v>0</v>
      </c>
      <c r="R114" s="2">
        <v>0</v>
      </c>
      <c r="S114" s="2">
        <f t="shared" si="2"/>
        <v>2850.27846375949</v>
      </c>
      <c r="T114" s="2"/>
      <c r="U114" s="2"/>
    </row>
    <row r="115" spans="1:21" x14ac:dyDescent="0.15">
      <c r="A115" s="2" t="s">
        <v>83</v>
      </c>
      <c r="B115" s="2">
        <v>746.66666666666697</v>
      </c>
      <c r="C115" s="2">
        <v>1639.6018320450401</v>
      </c>
      <c r="D115" s="2">
        <v>0</v>
      </c>
      <c r="E115" s="2">
        <v>370.04585479901601</v>
      </c>
      <c r="J115" s="13" t="s">
        <v>128</v>
      </c>
      <c r="K115" s="2"/>
      <c r="L115" s="2"/>
      <c r="M115" s="2"/>
      <c r="N115" s="2"/>
      <c r="O115" s="2">
        <v>814.54545454545496</v>
      </c>
      <c r="P115" s="2">
        <v>1465.7088478196199</v>
      </c>
      <c r="Q115" s="2">
        <v>0</v>
      </c>
      <c r="R115" s="2">
        <v>0</v>
      </c>
      <c r="S115" s="2">
        <f t="shared" si="2"/>
        <v>2280.2543023650801</v>
      </c>
      <c r="T115" s="2"/>
      <c r="U115" s="2"/>
    </row>
    <row r="116" spans="1:21" x14ac:dyDescent="0.15">
      <c r="A116" s="2" t="s">
        <v>84</v>
      </c>
      <c r="B116" s="2">
        <v>814.54545454545496</v>
      </c>
      <c r="C116" s="2">
        <v>1490.5471200409499</v>
      </c>
      <c r="D116" s="2">
        <v>0</v>
      </c>
      <c r="E116" s="2">
        <v>601.32451404840106</v>
      </c>
      <c r="J116" s="2"/>
      <c r="K116" s="2">
        <f t="shared" ref="K116:S116" si="3">SUM(K4:K115)</f>
        <v>58000</v>
      </c>
      <c r="L116" s="2">
        <f t="shared" si="3"/>
        <v>13000</v>
      </c>
      <c r="M116" s="2">
        <f t="shared" si="3"/>
        <v>112760</v>
      </c>
      <c r="N116" s="2">
        <f t="shared" si="3"/>
        <v>293440</v>
      </c>
      <c r="O116" s="2">
        <f t="shared" si="3"/>
        <v>120815.999997273</v>
      </c>
      <c r="P116" s="2">
        <f t="shared" si="3"/>
        <v>181224</v>
      </c>
      <c r="Q116" s="2">
        <f t="shared" si="3"/>
        <v>76800</v>
      </c>
      <c r="R116" s="2">
        <f t="shared" si="3"/>
        <v>115200</v>
      </c>
      <c r="S116" s="2">
        <f t="shared" si="3"/>
        <v>971239.99999727297</v>
      </c>
      <c r="T116" s="2"/>
      <c r="U116" s="2"/>
    </row>
    <row r="117" spans="1:21" x14ac:dyDescent="0.15">
      <c r="A117" s="2" t="s">
        <v>85</v>
      </c>
      <c r="B117" s="2">
        <v>1600</v>
      </c>
      <c r="C117" s="2">
        <v>1639.6018320450401</v>
      </c>
      <c r="D117" s="2">
        <v>0</v>
      </c>
      <c r="E117" s="2">
        <v>185.02292739950801</v>
      </c>
    </row>
    <row r="118" spans="1:21" x14ac:dyDescent="0.15">
      <c r="A118" s="2" t="s">
        <v>63</v>
      </c>
      <c r="B118" s="2">
        <v>373.33333333333297</v>
      </c>
      <c r="C118" s="2">
        <v>0</v>
      </c>
      <c r="D118" s="2">
        <v>0</v>
      </c>
      <c r="E118" s="2">
        <v>0</v>
      </c>
    </row>
    <row r="119" spans="1:21" x14ac:dyDescent="0.15">
      <c r="A119" s="2" t="s">
        <v>86</v>
      </c>
      <c r="B119" s="2">
        <v>746.66666666666697</v>
      </c>
      <c r="C119" s="2">
        <v>2384.8753920655099</v>
      </c>
      <c r="D119" s="2">
        <v>0</v>
      </c>
      <c r="E119" s="2">
        <v>777.09629507793397</v>
      </c>
    </row>
    <row r="120" spans="1:21" x14ac:dyDescent="0.15">
      <c r="A120" s="2" t="s">
        <v>87</v>
      </c>
      <c r="B120" s="2">
        <v>384</v>
      </c>
      <c r="C120" s="2">
        <v>496.84904001364902</v>
      </c>
      <c r="D120" s="2">
        <v>2304</v>
      </c>
      <c r="E120" s="2">
        <v>215.86008196609299</v>
      </c>
    </row>
    <row r="121" spans="1:21" x14ac:dyDescent="0.15">
      <c r="A121" s="2" t="s">
        <v>18</v>
      </c>
      <c r="B121" s="2">
        <v>128</v>
      </c>
      <c r="C121" s="2">
        <v>645.90375201774305</v>
      </c>
      <c r="D121" s="2">
        <v>0</v>
      </c>
      <c r="E121" s="2">
        <v>246.69723653267701</v>
      </c>
    </row>
    <row r="122" spans="1:21" x14ac:dyDescent="0.15">
      <c r="A122" s="2" t="s">
        <v>88</v>
      </c>
      <c r="B122" s="2">
        <v>298.66666666666703</v>
      </c>
      <c r="C122" s="2">
        <v>1073.1939264294799</v>
      </c>
      <c r="D122" s="2">
        <v>0</v>
      </c>
      <c r="E122" s="2">
        <v>471.80846486874498</v>
      </c>
    </row>
    <row r="123" spans="1:21" x14ac:dyDescent="0.15">
      <c r="A123" s="2" t="s">
        <v>69</v>
      </c>
      <c r="B123" s="2">
        <v>0</v>
      </c>
      <c r="C123" s="2">
        <v>398.26373049515098</v>
      </c>
      <c r="D123" s="2">
        <v>0</v>
      </c>
      <c r="E123" s="2">
        <v>168.273483445447</v>
      </c>
    </row>
    <row r="124" spans="1:21" x14ac:dyDescent="0.15">
      <c r="A124" s="2" t="s">
        <v>146</v>
      </c>
      <c r="B124" s="2">
        <v>224</v>
      </c>
      <c r="C124" s="2">
        <v>0</v>
      </c>
      <c r="D124" s="2">
        <v>0</v>
      </c>
      <c r="E124" s="2">
        <v>0</v>
      </c>
    </row>
    <row r="125" spans="1:21" x14ac:dyDescent="0.15">
      <c r="A125" s="2" t="s">
        <v>89</v>
      </c>
      <c r="B125" s="2">
        <v>960</v>
      </c>
      <c r="C125" s="2">
        <v>1266.5001640441501</v>
      </c>
      <c r="D125" s="2">
        <v>0</v>
      </c>
      <c r="E125" s="2">
        <v>261.657829258486</v>
      </c>
    </row>
    <row r="126" spans="1:21" x14ac:dyDescent="0.15">
      <c r="A126" s="2" t="s">
        <v>90</v>
      </c>
      <c r="B126" s="2">
        <v>814.54545454545496</v>
      </c>
      <c r="C126" s="2">
        <v>1937.71125605323</v>
      </c>
      <c r="D126" s="2">
        <v>0</v>
      </c>
      <c r="E126" s="2">
        <v>740.09170959803203</v>
      </c>
    </row>
    <row r="127" spans="1:21" x14ac:dyDescent="0.15">
      <c r="A127" s="2" t="s">
        <v>91</v>
      </c>
      <c r="B127" s="2">
        <v>1600</v>
      </c>
      <c r="C127" s="2">
        <v>0</v>
      </c>
      <c r="D127" s="2">
        <v>0</v>
      </c>
      <c r="E127" s="2">
        <v>0</v>
      </c>
    </row>
    <row r="128" spans="1:21" x14ac:dyDescent="0.15">
      <c r="A128" s="2" t="s">
        <v>92</v>
      </c>
      <c r="B128" s="2">
        <v>85.3333333333333</v>
      </c>
      <c r="C128" s="2">
        <v>298.10942400818902</v>
      </c>
      <c r="D128" s="2">
        <v>0</v>
      </c>
      <c r="E128" s="2">
        <v>123.348618266339</v>
      </c>
    </row>
    <row r="129" spans="1:5" x14ac:dyDescent="0.15">
      <c r="A129" s="2" t="s">
        <v>93</v>
      </c>
      <c r="B129" s="2">
        <v>885.33333333333303</v>
      </c>
      <c r="C129" s="2">
        <v>2086.7659680573202</v>
      </c>
      <c r="D129" s="2">
        <v>0</v>
      </c>
      <c r="E129" s="2">
        <v>716.96384367309304</v>
      </c>
    </row>
    <row r="130" spans="1:5" x14ac:dyDescent="0.15">
      <c r="A130" s="2" t="s">
        <v>94</v>
      </c>
      <c r="B130" s="2">
        <v>746.66666666666697</v>
      </c>
      <c r="C130" s="2">
        <v>0</v>
      </c>
      <c r="D130" s="2">
        <v>0</v>
      </c>
      <c r="E130" s="2">
        <v>0</v>
      </c>
    </row>
    <row r="131" spans="1:5" x14ac:dyDescent="0.15">
      <c r="A131" s="2" t="s">
        <v>27</v>
      </c>
      <c r="B131" s="2">
        <v>448</v>
      </c>
      <c r="C131" s="2">
        <v>2146.3878528589598</v>
      </c>
      <c r="D131" s="2">
        <v>0</v>
      </c>
      <c r="E131" s="2">
        <v>721.58941685808099</v>
      </c>
    </row>
    <row r="132" spans="1:5" x14ac:dyDescent="0.15">
      <c r="A132" s="2" t="s">
        <v>95</v>
      </c>
      <c r="B132" s="2">
        <v>407.27272727272702</v>
      </c>
      <c r="C132" s="2">
        <v>1788.6565440491299</v>
      </c>
      <c r="D132" s="2">
        <v>0</v>
      </c>
      <c r="E132" s="2">
        <v>601.32451404840106</v>
      </c>
    </row>
    <row r="133" spans="1:5" x14ac:dyDescent="0.15">
      <c r="A133" s="2" t="s">
        <v>96</v>
      </c>
      <c r="B133" s="2">
        <v>746.66666666666697</v>
      </c>
      <c r="C133" s="2">
        <v>0</v>
      </c>
      <c r="D133" s="2">
        <v>0</v>
      </c>
      <c r="E133" s="2">
        <v>0</v>
      </c>
    </row>
    <row r="134" spans="1:5" x14ac:dyDescent="0.15">
      <c r="A134" s="2" t="s">
        <v>71</v>
      </c>
      <c r="B134" s="2">
        <v>384</v>
      </c>
      <c r="C134" s="2">
        <v>1242.1226000341201</v>
      </c>
      <c r="D134" s="2">
        <v>2304</v>
      </c>
      <c r="E134" s="2">
        <v>894.27748243095505</v>
      </c>
    </row>
    <row r="135" spans="1:5" x14ac:dyDescent="0.15">
      <c r="A135" s="2" t="s">
        <v>97</v>
      </c>
      <c r="B135" s="2">
        <v>0</v>
      </c>
      <c r="C135" s="2">
        <v>182.17798133833799</v>
      </c>
      <c r="D135" s="2">
        <v>0</v>
      </c>
      <c r="E135" s="2">
        <v>71.953360655364193</v>
      </c>
    </row>
    <row r="136" spans="1:5" x14ac:dyDescent="0.15">
      <c r="A136" s="2" t="s">
        <v>98</v>
      </c>
      <c r="B136" s="2">
        <v>610.90909090909099</v>
      </c>
      <c r="C136" s="2">
        <v>0</v>
      </c>
      <c r="D136" s="2">
        <v>0</v>
      </c>
      <c r="E136" s="2">
        <v>92.511463699754003</v>
      </c>
    </row>
    <row r="137" spans="1:5" x14ac:dyDescent="0.15">
      <c r="A137" s="2" t="s">
        <v>49</v>
      </c>
      <c r="B137" s="2">
        <v>149.333333333333</v>
      </c>
      <c r="C137" s="2">
        <v>0</v>
      </c>
      <c r="D137" s="2">
        <v>0</v>
      </c>
      <c r="E137" s="2">
        <v>0</v>
      </c>
    </row>
    <row r="138" spans="1:5" x14ac:dyDescent="0.15">
      <c r="A138" s="2" t="s">
        <v>99</v>
      </c>
      <c r="B138" s="2">
        <v>1600</v>
      </c>
      <c r="C138" s="2">
        <v>1490.5471200409499</v>
      </c>
      <c r="D138" s="2">
        <v>0</v>
      </c>
      <c r="E138" s="2">
        <v>92.511463699754003</v>
      </c>
    </row>
    <row r="139" spans="1:5" x14ac:dyDescent="0.15">
      <c r="A139" s="2" t="s">
        <v>46</v>
      </c>
      <c r="B139" s="2">
        <v>597.33333333333303</v>
      </c>
      <c r="C139" s="2">
        <v>1043.3829840286601</v>
      </c>
      <c r="D139" s="2">
        <v>0</v>
      </c>
      <c r="E139" s="2">
        <v>323.790122949139</v>
      </c>
    </row>
    <row r="140" spans="1:5" x14ac:dyDescent="0.15">
      <c r="A140" s="2" t="s">
        <v>12</v>
      </c>
      <c r="B140" s="2">
        <v>400</v>
      </c>
      <c r="C140" s="2">
        <v>1117.9103400307099</v>
      </c>
      <c r="D140" s="2">
        <v>0</v>
      </c>
      <c r="E140" s="2">
        <v>370.04585479901601</v>
      </c>
    </row>
    <row r="141" spans="1:5" x14ac:dyDescent="0.15">
      <c r="A141" s="2" t="s">
        <v>100</v>
      </c>
      <c r="B141" s="2">
        <v>512</v>
      </c>
      <c r="C141" s="2">
        <v>546.53394401501396</v>
      </c>
      <c r="D141" s="2">
        <v>3072</v>
      </c>
      <c r="E141" s="2">
        <v>400.88300936560103</v>
      </c>
    </row>
    <row r="142" spans="1:5" x14ac:dyDescent="0.15">
      <c r="A142" s="2" t="s">
        <v>101</v>
      </c>
      <c r="B142" s="2">
        <v>128</v>
      </c>
      <c r="C142" s="2">
        <v>298.10942400818902</v>
      </c>
      <c r="D142" s="2">
        <v>0</v>
      </c>
      <c r="E142" s="2">
        <v>131.057906907985</v>
      </c>
    </row>
    <row r="143" spans="1:5" x14ac:dyDescent="0.15">
      <c r="A143" s="2" t="s">
        <v>102</v>
      </c>
      <c r="B143" s="2">
        <v>814.54545454545496</v>
      </c>
      <c r="C143" s="2">
        <v>1639.6018320450401</v>
      </c>
      <c r="D143" s="2">
        <v>0</v>
      </c>
      <c r="E143" s="2">
        <v>462.55731849876997</v>
      </c>
    </row>
    <row r="144" spans="1:5" x14ac:dyDescent="0.15">
      <c r="A144" s="2" t="s">
        <v>103</v>
      </c>
      <c r="B144" s="2">
        <v>224</v>
      </c>
      <c r="C144" s="2">
        <v>0</v>
      </c>
      <c r="D144" s="2">
        <v>0</v>
      </c>
      <c r="E144" s="2">
        <v>0</v>
      </c>
    </row>
    <row r="145" spans="1:5" x14ac:dyDescent="0.15">
      <c r="A145" s="2" t="s">
        <v>105</v>
      </c>
      <c r="B145" s="2">
        <v>1333.3333333333301</v>
      </c>
      <c r="C145" s="2">
        <v>0</v>
      </c>
      <c r="D145" s="2"/>
      <c r="E145" s="2"/>
    </row>
    <row r="146" spans="1:5" x14ac:dyDescent="0.15">
      <c r="A146" s="2" t="s">
        <v>106</v>
      </c>
      <c r="B146" s="2">
        <v>814.54545454545496</v>
      </c>
      <c r="C146" s="2">
        <v>1709.9936557895601</v>
      </c>
      <c r="D146" s="2"/>
      <c r="E146" s="2"/>
    </row>
    <row r="147" spans="1:5" x14ac:dyDescent="0.15">
      <c r="A147" s="2" t="s">
        <v>107</v>
      </c>
      <c r="B147" s="2">
        <v>1333.3333333333301</v>
      </c>
      <c r="C147" s="2">
        <v>2687.1328876693001</v>
      </c>
      <c r="D147" s="2"/>
      <c r="E147" s="2"/>
    </row>
    <row r="148" spans="1:5" x14ac:dyDescent="0.15">
      <c r="A148" s="2" t="s">
        <v>108</v>
      </c>
      <c r="B148" s="2">
        <v>1568</v>
      </c>
      <c r="C148" s="2">
        <v>2137.4920697369498</v>
      </c>
      <c r="D148" s="2"/>
      <c r="E148" s="2"/>
    </row>
    <row r="149" spans="1:5" x14ac:dyDescent="0.15">
      <c r="A149" s="2" t="s">
        <v>49</v>
      </c>
      <c r="B149" s="2">
        <v>448</v>
      </c>
      <c r="C149" s="2">
        <v>1709.9936557895601</v>
      </c>
      <c r="D149" s="2"/>
      <c r="E149" s="2"/>
    </row>
    <row r="150" spans="1:5" x14ac:dyDescent="0.15">
      <c r="A150" s="2" t="s">
        <v>43</v>
      </c>
      <c r="B150" s="2">
        <v>666.66666666666697</v>
      </c>
      <c r="C150" s="2">
        <v>1954.27846375949</v>
      </c>
      <c r="D150" s="2"/>
      <c r="E150" s="2"/>
    </row>
    <row r="151" spans="1:5" x14ac:dyDescent="0.15">
      <c r="A151" s="2" t="s">
        <v>97</v>
      </c>
      <c r="B151" s="2">
        <v>363.63636363636402</v>
      </c>
      <c r="C151" s="2">
        <v>1016.0881383253</v>
      </c>
      <c r="D151" s="2"/>
      <c r="E151" s="2"/>
    </row>
    <row r="152" spans="1:5" x14ac:dyDescent="0.15">
      <c r="A152" s="2" t="s">
        <v>109</v>
      </c>
      <c r="B152" s="2">
        <v>560</v>
      </c>
      <c r="C152" s="2">
        <v>692.14028924815398</v>
      </c>
      <c r="D152" s="2"/>
      <c r="E152" s="2"/>
    </row>
    <row r="153" spans="1:5" x14ac:dyDescent="0.15">
      <c r="A153" s="2" t="s">
        <v>110</v>
      </c>
      <c r="B153" s="2">
        <v>448</v>
      </c>
      <c r="C153" s="2">
        <v>0</v>
      </c>
      <c r="D153" s="2"/>
      <c r="E153" s="2"/>
    </row>
    <row r="154" spans="1:5" x14ac:dyDescent="0.15">
      <c r="A154" s="2" t="s">
        <v>111</v>
      </c>
      <c r="B154" s="2">
        <v>2240</v>
      </c>
      <c r="C154" s="2">
        <v>1628.5653864662399</v>
      </c>
      <c r="D154" s="2"/>
      <c r="E154" s="2"/>
    </row>
    <row r="155" spans="1:5" x14ac:dyDescent="0.15">
      <c r="A155" s="2" t="s">
        <v>112</v>
      </c>
      <c r="B155" s="2">
        <v>336</v>
      </c>
      <c r="C155" s="2">
        <v>468.21254860904497</v>
      </c>
      <c r="D155" s="2"/>
      <c r="E155" s="2"/>
    </row>
    <row r="156" spans="1:5" x14ac:dyDescent="0.15">
      <c r="A156" s="2" t="s">
        <v>113</v>
      </c>
      <c r="B156" s="2">
        <v>746.66666666666697</v>
      </c>
      <c r="C156" s="2">
        <v>732.85442390980995</v>
      </c>
      <c r="D156" s="2"/>
      <c r="E156" s="2"/>
    </row>
    <row r="157" spans="1:5" x14ac:dyDescent="0.15">
      <c r="A157" s="2" t="s">
        <v>114</v>
      </c>
      <c r="B157" s="2">
        <v>896</v>
      </c>
      <c r="C157" s="2">
        <v>0</v>
      </c>
      <c r="D157" s="2"/>
      <c r="E157" s="2"/>
    </row>
    <row r="158" spans="1:5" x14ac:dyDescent="0.15">
      <c r="A158" s="2" t="s">
        <v>92</v>
      </c>
      <c r="B158" s="2">
        <v>933.33333333333303</v>
      </c>
      <c r="C158" s="2">
        <v>2157.8491370677698</v>
      </c>
      <c r="D158" s="2"/>
      <c r="E158" s="2"/>
    </row>
    <row r="159" spans="1:5" x14ac:dyDescent="0.15">
      <c r="A159" s="2" t="s">
        <v>115</v>
      </c>
      <c r="B159" s="2">
        <v>1333.3333333333301</v>
      </c>
      <c r="C159" s="2">
        <v>2564.9904836843398</v>
      </c>
      <c r="D159" s="2"/>
      <c r="E159" s="2"/>
    </row>
    <row r="160" spans="1:5" x14ac:dyDescent="0.15">
      <c r="A160" s="2" t="s">
        <v>116</v>
      </c>
      <c r="B160" s="2">
        <v>784</v>
      </c>
      <c r="C160" s="2">
        <v>1506.4229824812801</v>
      </c>
      <c r="D160" s="2"/>
      <c r="E160" s="2"/>
    </row>
    <row r="161" spans="1:5" x14ac:dyDescent="0.15">
      <c r="A161" s="2" t="s">
        <v>117</v>
      </c>
      <c r="B161" s="2">
        <v>2240</v>
      </c>
      <c r="C161" s="2">
        <v>3094.2742342858701</v>
      </c>
      <c r="D161" s="2"/>
      <c r="E161" s="2"/>
    </row>
    <row r="162" spans="1:5" x14ac:dyDescent="0.15">
      <c r="A162" s="2" t="s">
        <v>118</v>
      </c>
      <c r="B162" s="2">
        <v>1333.3333333333301</v>
      </c>
      <c r="C162" s="2">
        <v>3297.8449075941498</v>
      </c>
      <c r="D162" s="2"/>
      <c r="E162" s="2"/>
    </row>
    <row r="163" spans="1:5" x14ac:dyDescent="0.15">
      <c r="A163" s="2" t="s">
        <v>15</v>
      </c>
      <c r="B163" s="2">
        <v>0</v>
      </c>
      <c r="C163" s="2">
        <v>0</v>
      </c>
      <c r="D163" s="2"/>
      <c r="E163" s="2"/>
    </row>
    <row r="164" spans="1:5" x14ac:dyDescent="0.15">
      <c r="A164" s="2" t="s">
        <v>119</v>
      </c>
      <c r="B164" s="2">
        <v>896</v>
      </c>
      <c r="C164" s="2">
        <v>2320.7056757144001</v>
      </c>
      <c r="D164" s="2"/>
      <c r="E164" s="2"/>
    </row>
    <row r="165" spans="1:5" x14ac:dyDescent="0.15">
      <c r="A165" s="2" t="s">
        <v>72</v>
      </c>
      <c r="B165" s="2">
        <v>704</v>
      </c>
      <c r="C165" s="2">
        <v>750.54621743311702</v>
      </c>
      <c r="D165" s="2"/>
      <c r="E165" s="2"/>
    </row>
    <row r="166" spans="1:5" x14ac:dyDescent="0.15">
      <c r="A166" s="2" t="s">
        <v>22</v>
      </c>
      <c r="B166" s="2">
        <v>176</v>
      </c>
      <c r="C166" s="2">
        <v>490.05012992757003</v>
      </c>
      <c r="D166" s="2"/>
      <c r="E166" s="2"/>
    </row>
    <row r="167" spans="1:5" x14ac:dyDescent="0.15">
      <c r="A167" s="2" t="s">
        <v>120</v>
      </c>
      <c r="B167" s="2">
        <v>203.636363636364</v>
      </c>
      <c r="C167" s="2">
        <v>0</v>
      </c>
      <c r="D167" s="2"/>
      <c r="E167" s="2"/>
    </row>
    <row r="168" spans="1:5" x14ac:dyDescent="0.15">
      <c r="A168" s="2" t="s">
        <v>121</v>
      </c>
      <c r="B168" s="2">
        <v>896</v>
      </c>
      <c r="C168" s="2">
        <v>2564.9904836843398</v>
      </c>
      <c r="D168" s="2"/>
      <c r="E168" s="2"/>
    </row>
    <row r="169" spans="1:5" x14ac:dyDescent="0.15">
      <c r="A169" s="2" t="s">
        <v>122</v>
      </c>
      <c r="B169" s="2">
        <v>814.54545454545496</v>
      </c>
      <c r="C169" s="2">
        <v>2564.9904836843398</v>
      </c>
      <c r="D169" s="2"/>
      <c r="E169" s="2"/>
    </row>
    <row r="170" spans="1:5" x14ac:dyDescent="0.15">
      <c r="A170" s="2" t="s">
        <v>21</v>
      </c>
      <c r="B170" s="2">
        <v>1120</v>
      </c>
      <c r="C170" s="2">
        <v>1994.99259842115</v>
      </c>
      <c r="D170" s="2"/>
      <c r="E170" s="2"/>
    </row>
    <row r="171" spans="1:5" x14ac:dyDescent="0.15">
      <c r="A171" s="2" t="s">
        <v>123</v>
      </c>
      <c r="B171" s="2">
        <v>1333.3333333333301</v>
      </c>
      <c r="C171" s="2">
        <v>0</v>
      </c>
      <c r="D171" s="2"/>
      <c r="E171" s="2"/>
    </row>
    <row r="172" spans="1:5" x14ac:dyDescent="0.15">
      <c r="A172" s="2" t="s">
        <v>124</v>
      </c>
      <c r="B172" s="2">
        <v>333.33333333333297</v>
      </c>
      <c r="C172" s="2">
        <v>0</v>
      </c>
      <c r="D172" s="2"/>
      <c r="E172" s="2"/>
    </row>
    <row r="173" spans="1:5" x14ac:dyDescent="0.15">
      <c r="A173" s="2" t="s">
        <v>125</v>
      </c>
      <c r="B173" s="2">
        <v>1120</v>
      </c>
      <c r="C173" s="2">
        <v>1506.4229824812801</v>
      </c>
      <c r="D173" s="2"/>
      <c r="E173" s="2"/>
    </row>
    <row r="174" spans="1:5" x14ac:dyDescent="0.15">
      <c r="A174" s="2" t="s">
        <v>81</v>
      </c>
      <c r="B174" s="2">
        <v>333.33333333333297</v>
      </c>
      <c r="C174" s="2">
        <v>0</v>
      </c>
      <c r="D174" s="2"/>
      <c r="E174" s="2"/>
    </row>
    <row r="175" spans="1:5" x14ac:dyDescent="0.15">
      <c r="A175" s="2" t="s">
        <v>65</v>
      </c>
      <c r="B175" s="2">
        <v>814.54545454545496</v>
      </c>
      <c r="C175" s="2">
        <v>0</v>
      </c>
      <c r="D175" s="2"/>
      <c r="E175" s="2"/>
    </row>
    <row r="176" spans="1:5" x14ac:dyDescent="0.15">
      <c r="A176" s="2" t="s">
        <v>51</v>
      </c>
      <c r="B176" s="2">
        <v>203.636363636364</v>
      </c>
      <c r="C176" s="2">
        <v>0</v>
      </c>
      <c r="D176" s="2"/>
      <c r="E176" s="2"/>
    </row>
    <row r="177" spans="1:5" x14ac:dyDescent="0.15">
      <c r="A177" s="2" t="s">
        <v>36</v>
      </c>
      <c r="B177" s="2">
        <v>436.36363636363598</v>
      </c>
      <c r="C177" s="2">
        <v>1113.34651874783</v>
      </c>
      <c r="D177" s="2"/>
      <c r="E177" s="2"/>
    </row>
    <row r="178" spans="1:5" x14ac:dyDescent="0.15">
      <c r="A178" s="2" t="s">
        <v>126</v>
      </c>
      <c r="B178" s="2">
        <v>814.54545454545496</v>
      </c>
      <c r="C178" s="2">
        <v>2442.8480796993699</v>
      </c>
      <c r="D178" s="2"/>
      <c r="E178" s="2"/>
    </row>
    <row r="179" spans="1:5" x14ac:dyDescent="0.15">
      <c r="A179" s="2" t="s">
        <v>127</v>
      </c>
      <c r="B179" s="2">
        <v>896</v>
      </c>
      <c r="C179" s="2">
        <v>1954.27846375949</v>
      </c>
      <c r="D179" s="2"/>
      <c r="E179" s="2"/>
    </row>
    <row r="180" spans="1:5" x14ac:dyDescent="0.15">
      <c r="A180" s="2" t="s">
        <v>128</v>
      </c>
      <c r="B180" s="2">
        <v>814.54545454545496</v>
      </c>
      <c r="C180" s="2">
        <v>1465.7088478196199</v>
      </c>
      <c r="D180" s="2"/>
      <c r="E180" s="2"/>
    </row>
    <row r="181" spans="1:5" x14ac:dyDescent="0.15">
      <c r="A181" s="2" t="s">
        <v>62</v>
      </c>
      <c r="B181" s="2">
        <v>3200</v>
      </c>
      <c r="C181" s="2">
        <v>3704.9862542107098</v>
      </c>
      <c r="D181" s="2"/>
      <c r="E181" s="2"/>
    </row>
  </sheetData>
  <mergeCells count="6">
    <mergeCell ref="J1:U1"/>
    <mergeCell ref="K2:N2"/>
    <mergeCell ref="O2:P2"/>
    <mergeCell ref="Q2:R2"/>
    <mergeCell ref="S2:U2"/>
    <mergeCell ref="J2:J3"/>
  </mergeCells>
  <phoneticPr fontId="17" type="noConversion"/>
  <conditionalFormatting sqref="J2:J3">
    <cfRule type="duplicateValues" dxfId="0" priority="1"/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activeCell="N21" sqref="N21"/>
    </sheetView>
  </sheetViews>
  <sheetFormatPr defaultColWidth="9" defaultRowHeight="14.25" x14ac:dyDescent="0.15"/>
  <sheetData>
    <row r="1" spans="1:4" x14ac:dyDescent="0.15">
      <c r="B1" s="48" t="s">
        <v>166</v>
      </c>
      <c r="C1" s="48"/>
    </row>
    <row r="2" spans="1:4" x14ac:dyDescent="0.15">
      <c r="A2" t="s">
        <v>167</v>
      </c>
      <c r="B2" t="s">
        <v>168</v>
      </c>
      <c r="C2" t="s">
        <v>169</v>
      </c>
    </row>
    <row r="3" spans="1:4" x14ac:dyDescent="0.15">
      <c r="A3" s="2" t="s">
        <v>170</v>
      </c>
      <c r="B3" s="2">
        <v>63711.999997272702</v>
      </c>
      <c r="C3" s="2">
        <v>95568</v>
      </c>
    </row>
    <row r="4" spans="1:4" x14ac:dyDescent="0.15">
      <c r="A4" s="2" t="s">
        <v>171</v>
      </c>
      <c r="B4" s="3">
        <v>23616</v>
      </c>
      <c r="C4" s="3">
        <v>35424</v>
      </c>
    </row>
    <row r="5" spans="1:4" x14ac:dyDescent="0.15">
      <c r="A5" s="2" t="s">
        <v>172</v>
      </c>
      <c r="B5" s="4">
        <v>33488</v>
      </c>
      <c r="C5" s="4">
        <v>50232</v>
      </c>
    </row>
    <row r="6" spans="1:4" x14ac:dyDescent="0.15">
      <c r="B6">
        <f>SUM(B3:B5)</f>
        <v>120815.999997273</v>
      </c>
      <c r="C6">
        <f>SUM(C3:C5)</f>
        <v>181224</v>
      </c>
      <c r="D6">
        <f>SUM(B6:C6)</f>
        <v>302039.99999727297</v>
      </c>
    </row>
  </sheetData>
  <mergeCells count="1">
    <mergeCell ref="B1:C1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公示表终</vt:lpstr>
      <vt:lpstr>汇总表</vt:lpstr>
      <vt:lpstr>中考质量奖</vt:lpstr>
      <vt:lpstr>九年级</vt:lpstr>
      <vt:lpstr>八年级</vt:lpstr>
      <vt:lpstr>七年级</vt:lpstr>
      <vt:lpstr>Sheet5</vt:lpstr>
      <vt:lpstr>Sheet6</vt:lpstr>
      <vt:lpstr>公示表终!Print_Titles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huaqiang ji</cp:lastModifiedBy>
  <cp:revision>1</cp:revision>
  <cp:lastPrinted>2025-03-30T07:53:06Z</cp:lastPrinted>
  <dcterms:created xsi:type="dcterms:W3CDTF">2017-05-10T08:54:00Z</dcterms:created>
  <dcterms:modified xsi:type="dcterms:W3CDTF">2025-03-30T07:53:07Z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0D186A2CAFCC4A40A090CF9406B6C7E4</vt:lpwstr>
  </property>
</Properties>
</file>