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/>
  <mc:AlternateContent xmlns:mc="http://schemas.openxmlformats.org/markup-compatibility/2006">
    <mc:Choice Requires="x15">
      <x15ac:absPath xmlns:x15ac="http://schemas.microsoft.com/office/spreadsheetml/2010/11/ac" url="D:\wps\26357658\WPS云盘\木里中学\3.教务相关\8.绩效及教学质量计算\2023-2024学年教学质量奖\高考质量奖\"/>
    </mc:Choice>
  </mc:AlternateContent>
  <xr:revisionPtr revIDLastSave="0" documentId="13_ncr:1_{2DA7742A-F17A-4EF8-9A21-A9505E618E4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4" i="1" l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3" i="1"/>
  <c r="I3" i="1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C17" i="1"/>
  <c r="C9" i="1"/>
  <c r="C8" i="1"/>
  <c r="C7" i="1"/>
  <c r="F16" i="1"/>
  <c r="C16" i="1"/>
  <c r="F15" i="1"/>
  <c r="C15" i="1"/>
  <c r="F14" i="1"/>
  <c r="C14" i="1"/>
  <c r="F13" i="1"/>
  <c r="C13" i="1"/>
  <c r="F12" i="1"/>
  <c r="C12" i="1"/>
  <c r="F11" i="1"/>
  <c r="C11" i="1"/>
  <c r="F10" i="1"/>
  <c r="C10" i="1"/>
  <c r="F9" i="1"/>
  <c r="F8" i="1"/>
  <c r="F7" i="1"/>
  <c r="F6" i="1"/>
  <c r="C6" i="1"/>
  <c r="F5" i="1"/>
  <c r="C5" i="1"/>
  <c r="F4" i="1"/>
  <c r="C4" i="1"/>
  <c r="F17" i="1" l="1"/>
</calcChain>
</file>

<file path=xl/sharedStrings.xml><?xml version="1.0" encoding="utf-8"?>
<sst xmlns="http://schemas.openxmlformats.org/spreadsheetml/2006/main" count="83" uniqueCount="50">
  <si>
    <t>总奖金</t>
  </si>
  <si>
    <t>班级管理人员</t>
  </si>
  <si>
    <t>年级管理人员</t>
  </si>
  <si>
    <t>奖励金额</t>
  </si>
  <si>
    <t>班级</t>
  </si>
  <si>
    <t>班主任</t>
  </si>
  <si>
    <t>黄河</t>
  </si>
  <si>
    <t>书记</t>
  </si>
  <si>
    <t>1班</t>
  </si>
  <si>
    <t>任吉洪</t>
  </si>
  <si>
    <t>欧禹良</t>
  </si>
  <si>
    <t>校长</t>
  </si>
  <si>
    <t>2班</t>
  </si>
  <si>
    <t>高琴</t>
  </si>
  <si>
    <t>李树海</t>
  </si>
  <si>
    <t>分管</t>
  </si>
  <si>
    <t>3班</t>
  </si>
  <si>
    <t>郑强秋</t>
  </si>
  <si>
    <t>龙志云</t>
  </si>
  <si>
    <t>年级主任</t>
  </si>
  <si>
    <t>4班</t>
  </si>
  <si>
    <t>苏朗偏初</t>
  </si>
  <si>
    <t>扎拉</t>
  </si>
  <si>
    <t>年级副主任</t>
  </si>
  <si>
    <t>5班</t>
  </si>
  <si>
    <t>胡伟杰</t>
  </si>
  <si>
    <t>干事</t>
  </si>
  <si>
    <t>6班</t>
  </si>
  <si>
    <t>马磊</t>
  </si>
  <si>
    <t>东梅</t>
  </si>
  <si>
    <t>巡查人员</t>
  </si>
  <si>
    <t>7班</t>
  </si>
  <si>
    <t>龚霞</t>
  </si>
  <si>
    <t>高贵勇</t>
  </si>
  <si>
    <t>8班</t>
  </si>
  <si>
    <t>次儿祝玛</t>
  </si>
  <si>
    <t>田友米</t>
  </si>
  <si>
    <t>9班</t>
  </si>
  <si>
    <t>尹应娇</t>
  </si>
  <si>
    <t>廖云虹</t>
  </si>
  <si>
    <t>10班</t>
  </si>
  <si>
    <t>骆泽群</t>
  </si>
  <si>
    <t>邱君益</t>
  </si>
  <si>
    <t>11班</t>
  </si>
  <si>
    <t>向雅欣</t>
  </si>
  <si>
    <t>杜东洋</t>
  </si>
  <si>
    <t>12班</t>
  </si>
  <si>
    <t>邓琪</t>
  </si>
  <si>
    <t>13班</t>
  </si>
  <si>
    <t>附件1_6：2024届高考年级管理奖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</si>
</sst>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theme="1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zoomScale="115" zoomScaleNormal="115" workbookViewId="0">
      <selection activeCell="N21" sqref="N21"/>
    </sheetView>
  </sheetViews>
  <sheetFormatPr defaultColWidth="9" defaultRowHeight="13.5" x14ac:dyDescent="0.15"/>
  <cols>
    <col min="2" max="2" width="14.625" customWidth="1"/>
    <col min="3" max="3" width="11.125" customWidth="1"/>
    <col min="5" max="5" width="11.5" customWidth="1"/>
    <col min="6" max="6" width="12.625"/>
  </cols>
  <sheetData>
    <row r="1" spans="1:10" x14ac:dyDescent="0.15">
      <c r="A1" s="5" t="s">
        <v>49</v>
      </c>
      <c r="B1" s="6"/>
      <c r="C1" s="6"/>
      <c r="D1" s="6"/>
      <c r="E1" s="6"/>
      <c r="F1" s="6"/>
    </row>
    <row r="2" spans="1:10" ht="14.25" x14ac:dyDescent="0.15">
      <c r="A2" t="s">
        <v>0</v>
      </c>
      <c r="B2" s="1">
        <v>43520</v>
      </c>
      <c r="D2" s="4" t="s">
        <v>1</v>
      </c>
      <c r="E2" s="4"/>
      <c r="F2" s="4"/>
    </row>
    <row r="3" spans="1:10" ht="14.25" x14ac:dyDescent="0.15">
      <c r="A3" s="4" t="s">
        <v>2</v>
      </c>
      <c r="B3" s="4"/>
      <c r="C3" s="2" t="s">
        <v>3</v>
      </c>
      <c r="D3" s="2" t="s">
        <v>4</v>
      </c>
      <c r="E3" s="2" t="s">
        <v>5</v>
      </c>
      <c r="F3" s="2" t="s">
        <v>3</v>
      </c>
      <c r="H3" t="s">
        <v>6</v>
      </c>
      <c r="I3">
        <f>VLOOKUP(H3,$A$4:$C$16,3,FALSE)</f>
        <v>2741.7599999999998</v>
      </c>
      <c r="J3" t="e">
        <f>VLOOKUP(H3,$E$4:$F$16,2,FALSE)</f>
        <v>#N/A</v>
      </c>
    </row>
    <row r="4" spans="1:10" ht="14.25" x14ac:dyDescent="0.15">
      <c r="A4" s="2" t="s">
        <v>6</v>
      </c>
      <c r="B4" s="2" t="s">
        <v>7</v>
      </c>
      <c r="C4" s="2">
        <f>$B$2*0.7*0.6*0.3/2</f>
        <v>2741.7599999999998</v>
      </c>
      <c r="D4" s="2" t="s">
        <v>8</v>
      </c>
      <c r="E4" s="2" t="s">
        <v>9</v>
      </c>
      <c r="F4" s="2">
        <f>$B$2*0.3/13</f>
        <v>1004.3076923076923</v>
      </c>
      <c r="H4" t="s">
        <v>10</v>
      </c>
      <c r="I4">
        <f t="shared" ref="I4:I25" si="0">VLOOKUP(H4,$A$4:$C$16,3,FALSE)</f>
        <v>2741.7599999999998</v>
      </c>
      <c r="J4" t="e">
        <f t="shared" ref="J4:J25" si="1">VLOOKUP(H4,$E$4:$F$16,2,FALSE)</f>
        <v>#N/A</v>
      </c>
    </row>
    <row r="5" spans="1:10" ht="14.25" x14ac:dyDescent="0.15">
      <c r="A5" s="2" t="s">
        <v>10</v>
      </c>
      <c r="B5" s="2" t="s">
        <v>11</v>
      </c>
      <c r="C5" s="2">
        <f>$B$2*0.7*0.6*0.3/2</f>
        <v>2741.7599999999998</v>
      </c>
      <c r="D5" s="2" t="s">
        <v>12</v>
      </c>
      <c r="E5" s="2" t="s">
        <v>13</v>
      </c>
      <c r="F5" s="2">
        <f t="shared" ref="F5:F16" si="2">$B$2*0.3/13</f>
        <v>1004.3076923076923</v>
      </c>
      <c r="H5" t="s">
        <v>14</v>
      </c>
      <c r="I5">
        <f t="shared" si="0"/>
        <v>3655.68</v>
      </c>
      <c r="J5" t="e">
        <f t="shared" si="1"/>
        <v>#N/A</v>
      </c>
    </row>
    <row r="6" spans="1:10" ht="14.25" x14ac:dyDescent="0.15">
      <c r="A6" s="2" t="s">
        <v>14</v>
      </c>
      <c r="B6" s="2" t="s">
        <v>15</v>
      </c>
      <c r="C6" s="2">
        <f>$B$2*0.7*0.6*0.2</f>
        <v>3655.68</v>
      </c>
      <c r="D6" s="2" t="s">
        <v>16</v>
      </c>
      <c r="E6" s="2" t="s">
        <v>17</v>
      </c>
      <c r="F6" s="2">
        <f t="shared" si="2"/>
        <v>1004.3076923076923</v>
      </c>
      <c r="H6" t="s">
        <v>18</v>
      </c>
      <c r="I6">
        <f t="shared" si="0"/>
        <v>3655.68</v>
      </c>
      <c r="J6" t="e">
        <f t="shared" si="1"/>
        <v>#N/A</v>
      </c>
    </row>
    <row r="7" spans="1:10" ht="14.25" x14ac:dyDescent="0.15">
      <c r="A7" s="2" t="s">
        <v>18</v>
      </c>
      <c r="B7" s="2" t="s">
        <v>19</v>
      </c>
      <c r="C7" s="2">
        <f>$B$2*0.7*0.4*0.45*2/3</f>
        <v>3655.68</v>
      </c>
      <c r="D7" s="2" t="s">
        <v>20</v>
      </c>
      <c r="E7" s="2" t="s">
        <v>21</v>
      </c>
      <c r="F7" s="2">
        <f t="shared" si="2"/>
        <v>1004.3076923076923</v>
      </c>
      <c r="H7" t="s">
        <v>22</v>
      </c>
      <c r="I7">
        <f t="shared" si="0"/>
        <v>5788.16</v>
      </c>
      <c r="J7" t="e">
        <f t="shared" si="1"/>
        <v>#N/A</v>
      </c>
    </row>
    <row r="8" spans="1:10" ht="14.25" x14ac:dyDescent="0.15">
      <c r="A8" s="2" t="s">
        <v>22</v>
      </c>
      <c r="B8" s="2" t="s">
        <v>23</v>
      </c>
      <c r="C8" s="2">
        <f>$B$2*0.7*0.4*0.4+$B$2*0.7*0.4*0.45*1/3*0.5</f>
        <v>5788.16</v>
      </c>
      <c r="D8" s="2" t="s">
        <v>24</v>
      </c>
      <c r="E8" s="2" t="s">
        <v>25</v>
      </c>
      <c r="F8" s="2">
        <f t="shared" si="2"/>
        <v>1004.3076923076923</v>
      </c>
      <c r="H8" t="s">
        <v>21</v>
      </c>
      <c r="I8">
        <f t="shared" si="0"/>
        <v>2741.7599999999998</v>
      </c>
      <c r="J8">
        <f t="shared" si="1"/>
        <v>1004.3076923076923</v>
      </c>
    </row>
    <row r="9" spans="1:10" ht="14.25" x14ac:dyDescent="0.15">
      <c r="A9" s="2" t="s">
        <v>21</v>
      </c>
      <c r="B9" s="2" t="s">
        <v>26</v>
      </c>
      <c r="C9" s="2">
        <f>$B$2*0.7*0.4*0.15+$B$2*0.7*0.4*0.45*1/3*0.5</f>
        <v>2741.7599999999998</v>
      </c>
      <c r="D9" s="2" t="s">
        <v>27</v>
      </c>
      <c r="E9" s="2" t="s">
        <v>28</v>
      </c>
      <c r="F9" s="2">
        <f t="shared" si="2"/>
        <v>1004.3076923076923</v>
      </c>
      <c r="H9" t="s">
        <v>29</v>
      </c>
      <c r="I9">
        <f t="shared" si="0"/>
        <v>1305.5999999999999</v>
      </c>
      <c r="J9" t="e">
        <f t="shared" si="1"/>
        <v>#N/A</v>
      </c>
    </row>
    <row r="10" spans="1:10" ht="14.25" x14ac:dyDescent="0.15">
      <c r="A10" s="2" t="s">
        <v>29</v>
      </c>
      <c r="B10" s="2" t="s">
        <v>30</v>
      </c>
      <c r="C10" s="2">
        <f>$B$2*0.7*0.6*0.5/7</f>
        <v>1305.5999999999999</v>
      </c>
      <c r="D10" s="2" t="s">
        <v>31</v>
      </c>
      <c r="E10" s="2" t="s">
        <v>32</v>
      </c>
      <c r="F10" s="2">
        <f t="shared" si="2"/>
        <v>1004.3076923076923</v>
      </c>
      <c r="H10" t="s">
        <v>33</v>
      </c>
      <c r="I10">
        <f t="shared" si="0"/>
        <v>1305.5999999999999</v>
      </c>
      <c r="J10" t="e">
        <f t="shared" si="1"/>
        <v>#N/A</v>
      </c>
    </row>
    <row r="11" spans="1:10" ht="14.25" x14ac:dyDescent="0.15">
      <c r="A11" s="2" t="s">
        <v>33</v>
      </c>
      <c r="B11" s="2" t="s">
        <v>30</v>
      </c>
      <c r="C11" s="2">
        <f t="shared" ref="C11:C16" si="3">$B$2*0.7*0.6*0.5/7</f>
        <v>1305.5999999999999</v>
      </c>
      <c r="D11" s="2" t="s">
        <v>34</v>
      </c>
      <c r="E11" s="2" t="s">
        <v>35</v>
      </c>
      <c r="F11" s="2">
        <f t="shared" si="2"/>
        <v>1004.3076923076923</v>
      </c>
      <c r="H11" t="s">
        <v>36</v>
      </c>
      <c r="I11">
        <f t="shared" si="0"/>
        <v>1305.5999999999999</v>
      </c>
      <c r="J11">
        <f t="shared" si="1"/>
        <v>1004.3076923076923</v>
      </c>
    </row>
    <row r="12" spans="1:10" ht="14.25" x14ac:dyDescent="0.15">
      <c r="A12" s="2" t="s">
        <v>36</v>
      </c>
      <c r="B12" s="2" t="s">
        <v>30</v>
      </c>
      <c r="C12" s="2">
        <f t="shared" si="3"/>
        <v>1305.5999999999999</v>
      </c>
      <c r="D12" s="2" t="s">
        <v>37</v>
      </c>
      <c r="E12" s="2" t="s">
        <v>38</v>
      </c>
      <c r="F12" s="2">
        <f t="shared" si="2"/>
        <v>1004.3076923076923</v>
      </c>
      <c r="H12" t="s">
        <v>39</v>
      </c>
      <c r="I12">
        <f t="shared" si="0"/>
        <v>1305.5999999999999</v>
      </c>
      <c r="J12" t="e">
        <f t="shared" si="1"/>
        <v>#N/A</v>
      </c>
    </row>
    <row r="13" spans="1:10" ht="14.25" x14ac:dyDescent="0.15">
      <c r="A13" s="2" t="s">
        <v>39</v>
      </c>
      <c r="B13" s="2" t="s">
        <v>30</v>
      </c>
      <c r="C13" s="2">
        <f t="shared" si="3"/>
        <v>1305.5999999999999</v>
      </c>
      <c r="D13" s="2" t="s">
        <v>40</v>
      </c>
      <c r="E13" s="2" t="s">
        <v>41</v>
      </c>
      <c r="F13" s="2">
        <f t="shared" si="2"/>
        <v>1004.3076923076923</v>
      </c>
      <c r="H13" t="s">
        <v>42</v>
      </c>
      <c r="I13">
        <f t="shared" si="0"/>
        <v>1305.5999999999999</v>
      </c>
      <c r="J13" t="e">
        <f t="shared" si="1"/>
        <v>#N/A</v>
      </c>
    </row>
    <row r="14" spans="1:10" ht="14.25" x14ac:dyDescent="0.15">
      <c r="A14" s="2" t="s">
        <v>42</v>
      </c>
      <c r="B14" s="2" t="s">
        <v>30</v>
      </c>
      <c r="C14" s="2">
        <f t="shared" si="3"/>
        <v>1305.5999999999999</v>
      </c>
      <c r="D14" s="2" t="s">
        <v>43</v>
      </c>
      <c r="E14" s="2" t="s">
        <v>44</v>
      </c>
      <c r="F14" s="2">
        <f t="shared" si="2"/>
        <v>1004.3076923076923</v>
      </c>
      <c r="H14" t="s">
        <v>45</v>
      </c>
      <c r="I14">
        <f t="shared" si="0"/>
        <v>1305.5999999999999</v>
      </c>
      <c r="J14" t="e">
        <f t="shared" si="1"/>
        <v>#N/A</v>
      </c>
    </row>
    <row r="15" spans="1:10" ht="14.25" x14ac:dyDescent="0.15">
      <c r="A15" s="2" t="s">
        <v>45</v>
      </c>
      <c r="B15" s="2" t="s">
        <v>30</v>
      </c>
      <c r="C15" s="2">
        <f t="shared" si="3"/>
        <v>1305.5999999999999</v>
      </c>
      <c r="D15" s="2" t="s">
        <v>46</v>
      </c>
      <c r="E15" s="2" t="s">
        <v>47</v>
      </c>
      <c r="F15" s="2">
        <f t="shared" si="2"/>
        <v>1004.3076923076923</v>
      </c>
      <c r="H15" t="s">
        <v>9</v>
      </c>
      <c r="I15">
        <f t="shared" si="0"/>
        <v>1305.5999999999999</v>
      </c>
      <c r="J15">
        <f t="shared" si="1"/>
        <v>1004.3076923076923</v>
      </c>
    </row>
    <row r="16" spans="1:10" ht="14.25" x14ac:dyDescent="0.15">
      <c r="A16" s="2" t="s">
        <v>9</v>
      </c>
      <c r="B16" s="2" t="s">
        <v>30</v>
      </c>
      <c r="C16" s="2">
        <f t="shared" si="3"/>
        <v>1305.5999999999999</v>
      </c>
      <c r="D16" s="2" t="s">
        <v>48</v>
      </c>
      <c r="E16" s="2" t="s">
        <v>36</v>
      </c>
      <c r="F16" s="2">
        <f t="shared" si="2"/>
        <v>1004.3076923076923</v>
      </c>
      <c r="H16" t="s">
        <v>13</v>
      </c>
      <c r="I16" t="e">
        <f t="shared" si="0"/>
        <v>#N/A</v>
      </c>
      <c r="J16">
        <f t="shared" si="1"/>
        <v>1004.3076923076923</v>
      </c>
    </row>
    <row r="17" spans="1:10" x14ac:dyDescent="0.15">
      <c r="A17" s="3"/>
      <c r="B17" s="3"/>
      <c r="C17" s="3">
        <f>SUM(C4:C16)</f>
        <v>30463.999999999989</v>
      </c>
      <c r="D17" s="3"/>
      <c r="E17" s="3"/>
      <c r="F17" s="3">
        <f>SUM(F4:F16)</f>
        <v>13055.999999999996</v>
      </c>
      <c r="H17" t="s">
        <v>17</v>
      </c>
      <c r="I17" t="e">
        <f t="shared" si="0"/>
        <v>#N/A</v>
      </c>
      <c r="J17">
        <f t="shared" si="1"/>
        <v>1004.3076923076923</v>
      </c>
    </row>
    <row r="18" spans="1:10" x14ac:dyDescent="0.15">
      <c r="H18" t="s">
        <v>25</v>
      </c>
      <c r="I18" t="e">
        <f t="shared" si="0"/>
        <v>#N/A</v>
      </c>
      <c r="J18">
        <f t="shared" si="1"/>
        <v>1004.3076923076923</v>
      </c>
    </row>
    <row r="19" spans="1:10" x14ac:dyDescent="0.15">
      <c r="H19" t="s">
        <v>28</v>
      </c>
      <c r="I19" t="e">
        <f t="shared" si="0"/>
        <v>#N/A</v>
      </c>
      <c r="J19">
        <f t="shared" si="1"/>
        <v>1004.3076923076923</v>
      </c>
    </row>
    <row r="20" spans="1:10" x14ac:dyDescent="0.15">
      <c r="H20" t="s">
        <v>32</v>
      </c>
      <c r="I20" t="e">
        <f t="shared" si="0"/>
        <v>#N/A</v>
      </c>
      <c r="J20">
        <f t="shared" si="1"/>
        <v>1004.3076923076923</v>
      </c>
    </row>
    <row r="21" spans="1:10" x14ac:dyDescent="0.15">
      <c r="H21" t="s">
        <v>35</v>
      </c>
      <c r="I21" t="e">
        <f t="shared" si="0"/>
        <v>#N/A</v>
      </c>
      <c r="J21">
        <f t="shared" si="1"/>
        <v>1004.3076923076923</v>
      </c>
    </row>
    <row r="22" spans="1:10" x14ac:dyDescent="0.15">
      <c r="H22" t="s">
        <v>38</v>
      </c>
      <c r="I22" t="e">
        <f t="shared" si="0"/>
        <v>#N/A</v>
      </c>
      <c r="J22">
        <f t="shared" si="1"/>
        <v>1004.3076923076923</v>
      </c>
    </row>
    <row r="23" spans="1:10" x14ac:dyDescent="0.15">
      <c r="H23" t="s">
        <v>41</v>
      </c>
      <c r="I23" t="e">
        <f t="shared" si="0"/>
        <v>#N/A</v>
      </c>
      <c r="J23">
        <f t="shared" si="1"/>
        <v>1004.3076923076923</v>
      </c>
    </row>
    <row r="24" spans="1:10" x14ac:dyDescent="0.15">
      <c r="H24" t="s">
        <v>44</v>
      </c>
      <c r="I24" t="e">
        <f t="shared" si="0"/>
        <v>#N/A</v>
      </c>
      <c r="J24">
        <f t="shared" si="1"/>
        <v>1004.3076923076923</v>
      </c>
    </row>
    <row r="25" spans="1:10" x14ac:dyDescent="0.15">
      <c r="H25" t="s">
        <v>47</v>
      </c>
      <c r="I25" t="e">
        <f t="shared" si="0"/>
        <v>#N/A</v>
      </c>
      <c r="J25">
        <f t="shared" si="1"/>
        <v>1004.3076923076923</v>
      </c>
    </row>
  </sheetData>
  <mergeCells count="3">
    <mergeCell ref="D2:F2"/>
    <mergeCell ref="A3:B3"/>
    <mergeCell ref="A1:F1"/>
  </mergeCells>
  <phoneticPr fontId="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ZL-2024</dc:creator>
  <cp:lastModifiedBy>huaqiang ji</cp:lastModifiedBy>
  <dcterms:created xsi:type="dcterms:W3CDTF">2025-03-30T12:00:28Z</dcterms:created>
  <dcterms:modified xsi:type="dcterms:W3CDTF">2025-03-30T13:22:44Z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B3775CF5749243A7A5BDC456EF24D1F2_13</vt:lpwstr>
  </property>
  <property fmtid="{D5CDD505-2E9C-101B-9397-08002B2CF9AE}" pid="3" name="KSOProductBuildVer">
    <vt:lpwstr>2052-12.1.0.18608</vt:lpwstr>
  </property>
</Properties>
</file>